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복지행정\Desktop\"/>
    </mc:Choice>
  </mc:AlternateContent>
  <xr:revisionPtr revIDLastSave="0" documentId="8_{0F3E99BF-D86C-4609-A1A2-07D36BAD3F0F}" xr6:coauthVersionLast="47" xr6:coauthVersionMax="47" xr10:uidLastSave="{00000000-0000-0000-0000-000000000000}"/>
  <workbookProtection workbookPassword="EC4E" lockStructure="1"/>
  <bookViews>
    <workbookView xWindow="-120" yWindow="-120" windowWidth="29040" windowHeight="15720" tabRatio="934" firstSheet="3" activeTab="13" xr2:uid="{00000000-000D-0000-FFFF-FFFF00000000}"/>
  </bookViews>
  <sheets>
    <sheet name="후원금(시설)" sheetId="1" r:id="rId1"/>
    <sheet name="후원금(시설)세부내역" sheetId="2" r:id="rId2"/>
    <sheet name="비지정후원금(시설)세입.세출" sheetId="17" r:id="rId3"/>
    <sheet name="후원금(시설)사용결과" sheetId="5" r:id="rId4"/>
    <sheet name="사용명세서" sheetId="18" r:id="rId5"/>
    <sheet name="지정후원금(시설)세입.세출" sheetId="4" r:id="rId6"/>
    <sheet name="지정후원금(시설)사용결과" sheetId="6" r:id="rId7"/>
    <sheet name="지정사용명세서" sheetId="19" r:id="rId8"/>
    <sheet name="물품(시설)" sheetId="9" r:id="rId9"/>
    <sheet name="물품(시설)사용내역" sheetId="10" r:id="rId10"/>
    <sheet name="후원금(법인)" sheetId="12" r:id="rId11"/>
    <sheet name="후원금(법인)세부내역" sheetId="13" r:id="rId12"/>
    <sheet name="후원금(법인)세입.세출" sheetId="14" r:id="rId13"/>
    <sheet name="후원금(법인)사용결과" sheetId="15" r:id="rId14"/>
  </sheets>
  <definedNames>
    <definedName name="_xlnm._FilterDatabase" localSheetId="8" hidden="1">'물품(시설)'!$D$3:$D$141</definedName>
    <definedName name="_xlnm._FilterDatabase" localSheetId="2" hidden="1">'비지정후원금(시설)세입.세출'!$A$1:$J$1596</definedName>
    <definedName name="_xlnm._FilterDatabase" localSheetId="4" hidden="1">사용명세서!$C$3:$C$159</definedName>
    <definedName name="_xlnm._FilterDatabase" localSheetId="5" hidden="1">'지정후원금(시설)세입.세출'!$A$1:$F$4</definedName>
    <definedName name="_xlnm.Print_Area" localSheetId="4">사용명세서!$B:$F</definedName>
    <definedName name="_xlnm.Print_Area" localSheetId="6">'지정후원금(시설)사용결과'!$A$1:$F$18</definedName>
    <definedName name="_xlnm.Print_Area" localSheetId="10">'후원금(법인)'!$A$1:$AK$9</definedName>
    <definedName name="_xlnm.Print_Area" localSheetId="11">'후원금(법인)세부내역'!$A$1:$O$33</definedName>
    <definedName name="_xlnm.Print_Area" localSheetId="3">'후원금(시설)사용결과'!$B:$G</definedName>
    <definedName name="_xlnm.Print_Titles" localSheetId="8">'물품(시설)'!$3:$3</definedName>
    <definedName name="_xlnm.Print_Titles" localSheetId="9">'물품(시설)사용내역'!$3:$3</definedName>
    <definedName name="_xlnm.Print_Titles" localSheetId="2">'비지정후원금(시설)세입.세출'!$1:$3</definedName>
    <definedName name="_xlnm.Print_Titles" localSheetId="4">사용명세서!$3:$3</definedName>
    <definedName name="_xlnm.Print_Titles" localSheetId="6">'지정후원금(시설)사용결과'!$3:$3</definedName>
    <definedName name="_xlnm.Print_Titles" localSheetId="5">'지정후원금(시설)세입.세출'!$3:$3</definedName>
    <definedName name="_xlnm.Print_Titles" localSheetId="13">'후원금(법인)사용결과'!$1:$3</definedName>
    <definedName name="_xlnm.Print_Titles" localSheetId="12">'후원금(법인)세입.세출'!$1:$3</definedName>
    <definedName name="_xlnm.Print_Titles" localSheetId="3">'후원금(시설)사용결과'!$3:$3</definedName>
  </definedNames>
  <calcPr calcId="191029"/>
</workbook>
</file>

<file path=xl/calcChain.xml><?xml version="1.0" encoding="utf-8"?>
<calcChain xmlns="http://schemas.openxmlformats.org/spreadsheetml/2006/main">
  <c r="D1595" i="17" l="1"/>
  <c r="C1595" i="17"/>
  <c r="D60" i="4"/>
  <c r="D109" i="14" l="1"/>
  <c r="C109" i="14"/>
  <c r="D58" i="4" l="1"/>
  <c r="C58" i="4"/>
  <c r="C60" i="4" s="1"/>
  <c r="D1541" i="17"/>
  <c r="C1541" i="17"/>
  <c r="D104" i="14"/>
  <c r="C104" i="14"/>
  <c r="D100" i="14" l="1"/>
  <c r="C100" i="14"/>
  <c r="D1493" i="17"/>
  <c r="C1493" i="17"/>
  <c r="D91" i="14" l="1"/>
  <c r="C91" i="14"/>
  <c r="D1403" i="17"/>
  <c r="C1403" i="17"/>
  <c r="C55" i="4" l="1"/>
  <c r="D55" i="4"/>
  <c r="D1360" i="17"/>
  <c r="C1360" i="17"/>
  <c r="D87" i="14"/>
  <c r="C87" i="14"/>
  <c r="D96" i="14" l="1"/>
  <c r="C96" i="14"/>
  <c r="C50" i="4"/>
  <c r="D50" i="4"/>
  <c r="D1448" i="17" l="1"/>
  <c r="C1448" i="17"/>
  <c r="D83" i="14" l="1"/>
  <c r="C83" i="14"/>
  <c r="D1274" i="17" l="1"/>
  <c r="C1274" i="17"/>
  <c r="D78" i="14" l="1"/>
  <c r="C78" i="14"/>
  <c r="D44" i="4"/>
  <c r="C44" i="4"/>
  <c r="D42" i="4"/>
  <c r="C42" i="4"/>
  <c r="D46" i="4"/>
  <c r="C46" i="4"/>
  <c r="D1312" i="17"/>
  <c r="C1312" i="17"/>
  <c r="C61" i="4" l="1"/>
  <c r="D61" i="4"/>
  <c r="D73" i="14"/>
  <c r="C73" i="14"/>
  <c r="D1234" i="17"/>
  <c r="C1234" i="17"/>
  <c r="D1190" i="17" l="1"/>
  <c r="C1190" i="17"/>
  <c r="D69" i="14"/>
  <c r="C69" i="14"/>
  <c r="E19" i="13"/>
  <c r="D65" i="14" l="1"/>
  <c r="C65" i="14"/>
  <c r="D1151" i="17"/>
  <c r="C1151" i="17"/>
  <c r="C27" i="4" l="1"/>
  <c r="D35" i="4"/>
  <c r="C39" i="4"/>
  <c r="D39" i="4"/>
  <c r="C35" i="4"/>
  <c r="D32" i="4"/>
  <c r="C32" i="4"/>
  <c r="D29" i="4"/>
  <c r="C29" i="4"/>
  <c r="D27" i="4"/>
  <c r="D23" i="4"/>
  <c r="C23" i="4"/>
  <c r="D20" i="4"/>
  <c r="C20" i="4"/>
  <c r="D18" i="4"/>
  <c r="C18" i="4"/>
  <c r="D15" i="4"/>
  <c r="C15" i="4"/>
  <c r="D12" i="4"/>
  <c r="C12" i="4"/>
  <c r="D8" i="4"/>
  <c r="C8" i="4"/>
  <c r="E61" i="4" l="1"/>
  <c r="D1061" i="17"/>
  <c r="C1061" i="17"/>
  <c r="C61" i="14" l="1"/>
  <c r="C110" i="14" s="1"/>
  <c r="D61" i="14"/>
  <c r="D110" i="14" s="1"/>
  <c r="D1110" i="17" l="1"/>
  <c r="D1596" i="17" s="1"/>
  <c r="C1110" i="17"/>
  <c r="C1596" i="17" s="1"/>
  <c r="D57" i="14"/>
  <c r="C57" i="14"/>
  <c r="C1014" i="17" l="1"/>
  <c r="D1014" i="17"/>
  <c r="D52" i="14" l="1"/>
  <c r="C52" i="14"/>
  <c r="E48" i="14" l="1"/>
  <c r="D48" i="14"/>
  <c r="C48" i="14"/>
  <c r="C969" i="17"/>
  <c r="D969" i="17"/>
  <c r="C927" i="17" l="1"/>
  <c r="D927" i="17"/>
  <c r="E43" i="14"/>
  <c r="D43" i="14"/>
  <c r="C43" i="14"/>
  <c r="D846" i="17" l="1"/>
  <c r="C846" i="17"/>
  <c r="D30" i="14"/>
  <c r="D34" i="14"/>
  <c r="C34" i="14"/>
  <c r="E4" i="17" l="1"/>
  <c r="E5" i="17" s="1"/>
  <c r="E6" i="17" s="1"/>
  <c r="E7" i="17" s="1"/>
  <c r="E8" i="17" s="1"/>
  <c r="E9" i="17" s="1"/>
  <c r="E10" i="17" s="1"/>
  <c r="E11" i="17" s="1"/>
  <c r="E12" i="17" s="1"/>
  <c r="E13" i="17" s="1"/>
  <c r="E14" i="17" s="1"/>
  <c r="E15" i="17" s="1"/>
  <c r="E16" i="17" s="1"/>
  <c r="E17" i="17" s="1"/>
  <c r="E18" i="17" s="1"/>
  <c r="E19" i="17" s="1"/>
  <c r="E20" i="17" s="1"/>
  <c r="E21" i="17" s="1"/>
  <c r="E22" i="17" s="1"/>
  <c r="E23" i="17" s="1"/>
  <c r="E24" i="17" s="1"/>
  <c r="E25" i="17" s="1"/>
  <c r="E26" i="17" s="1"/>
  <c r="E27" i="17" s="1"/>
  <c r="E28" i="17" s="1"/>
  <c r="E29" i="17" s="1"/>
  <c r="E30" i="17" s="1"/>
  <c r="E31" i="17" s="1"/>
  <c r="E32" i="17" s="1"/>
  <c r="E33" i="17" s="1"/>
  <c r="E34" i="17" s="1"/>
  <c r="E35" i="17" s="1"/>
  <c r="E36" i="17" s="1"/>
  <c r="E37" i="17" s="1"/>
  <c r="E38" i="17" s="1"/>
  <c r="E39" i="17" s="1"/>
  <c r="E40" i="17" s="1"/>
  <c r="E41" i="17" s="1"/>
  <c r="E42" i="17" s="1"/>
  <c r="E43" i="17" s="1"/>
  <c r="E45" i="17" s="1"/>
  <c r="E46" i="17" s="1"/>
  <c r="E47" i="17" s="1"/>
  <c r="E48" i="17" s="1"/>
  <c r="E49" i="17" s="1"/>
  <c r="E50" i="17" s="1"/>
  <c r="E51" i="17" s="1"/>
  <c r="E52" i="17" s="1"/>
  <c r="E53" i="17" s="1"/>
  <c r="E54" i="17" s="1"/>
  <c r="E55" i="17" s="1"/>
  <c r="E56" i="17" s="1"/>
  <c r="E57" i="17" s="1"/>
  <c r="E58" i="17" s="1"/>
  <c r="E59" i="17" s="1"/>
  <c r="E60" i="17" s="1"/>
  <c r="E61" i="17" s="1"/>
  <c r="E62" i="17" s="1"/>
  <c r="E63" i="17" s="1"/>
  <c r="E64" i="17" s="1"/>
  <c r="E65" i="17" s="1"/>
  <c r="E66" i="17" s="1"/>
  <c r="E67" i="17" s="1"/>
  <c r="E68" i="17" s="1"/>
  <c r="E69" i="17" s="1"/>
  <c r="E70" i="17" s="1"/>
  <c r="E71" i="17" s="1"/>
  <c r="E72" i="17" s="1"/>
  <c r="E73" i="17" s="1"/>
  <c r="E74" i="17" s="1"/>
  <c r="E75" i="17" s="1"/>
  <c r="E76" i="17" s="1"/>
  <c r="E77" i="17" s="1"/>
  <c r="E78" i="17" s="1"/>
  <c r="E79" i="17" s="1"/>
  <c r="E80" i="17" s="1"/>
  <c r="E81" i="17" s="1"/>
  <c r="E82" i="17" s="1"/>
  <c r="E83" i="17" s="1"/>
  <c r="E84" i="17" s="1"/>
  <c r="E85" i="17" s="1"/>
  <c r="E86" i="17" s="1"/>
  <c r="E88" i="17" s="1"/>
  <c r="E89" i="17" s="1"/>
  <c r="E90" i="17" s="1"/>
  <c r="E91" i="17" s="1"/>
  <c r="E92" i="17" s="1"/>
  <c r="E93" i="17" s="1"/>
  <c r="E94" i="17" s="1"/>
  <c r="E95" i="17" s="1"/>
  <c r="E96" i="17" s="1"/>
  <c r="E97" i="17" s="1"/>
  <c r="E98" i="17" s="1"/>
  <c r="E99" i="17" s="1"/>
  <c r="E100" i="17" s="1"/>
  <c r="E101" i="17" s="1"/>
  <c r="E102" i="17" s="1"/>
  <c r="E103" i="17" s="1"/>
  <c r="E104" i="17" s="1"/>
  <c r="E105" i="17" s="1"/>
  <c r="E106" i="17" s="1"/>
  <c r="E107" i="17" s="1"/>
  <c r="E108" i="17" s="1"/>
  <c r="E109" i="17" s="1"/>
  <c r="E110" i="17" s="1"/>
  <c r="E111" i="17" s="1"/>
  <c r="E112" i="17" s="1"/>
  <c r="E113" i="17" s="1"/>
  <c r="E114" i="17" s="1"/>
  <c r="E115" i="17" s="1"/>
  <c r="E116" i="17" s="1"/>
  <c r="E117" i="17" s="1"/>
  <c r="E118" i="17" s="1"/>
  <c r="E119" i="17" s="1"/>
  <c r="E120" i="17" s="1"/>
  <c r="E121" i="17" s="1"/>
  <c r="E122" i="17" s="1"/>
  <c r="E123" i="17" s="1"/>
  <c r="E124" i="17" s="1"/>
  <c r="E125" i="17" s="1"/>
  <c r="E126" i="17" s="1"/>
  <c r="E127" i="17" s="1"/>
  <c r="E128" i="17" s="1"/>
  <c r="E129" i="17" s="1"/>
  <c r="E130" i="17" s="1"/>
  <c r="E131" i="17" s="1"/>
  <c r="E132" i="17" s="1"/>
  <c r="E133" i="17" s="1"/>
  <c r="E134" i="17" s="1"/>
  <c r="E135" i="17" s="1"/>
  <c r="E137" i="17" s="1"/>
  <c r="E138" i="17" s="1"/>
  <c r="E139" i="17" s="1"/>
  <c r="E140" i="17" s="1"/>
  <c r="E141" i="17" s="1"/>
  <c r="E142" i="17" s="1"/>
  <c r="E143" i="17" s="1"/>
  <c r="E144" i="17" s="1"/>
  <c r="E145" i="17" s="1"/>
  <c r="E146" i="17" s="1"/>
  <c r="E147" i="17" s="1"/>
  <c r="E148" i="17" s="1"/>
  <c r="E149" i="17" s="1"/>
  <c r="E150" i="17" s="1"/>
  <c r="E151" i="17" s="1"/>
  <c r="E152" i="17" s="1"/>
  <c r="E153" i="17" s="1"/>
  <c r="E154" i="17" s="1"/>
  <c r="E155" i="17" s="1"/>
  <c r="E156" i="17" s="1"/>
  <c r="E157" i="17" s="1"/>
  <c r="E158" i="17" s="1"/>
  <c r="E159" i="17" s="1"/>
  <c r="E160" i="17" s="1"/>
  <c r="E161" i="17" s="1"/>
  <c r="E162" i="17" s="1"/>
  <c r="E163" i="17" s="1"/>
  <c r="E164" i="17" s="1"/>
  <c r="E165" i="17" s="1"/>
  <c r="E166" i="17" s="1"/>
  <c r="E167" i="17" s="1"/>
  <c r="E168" i="17" s="1"/>
  <c r="E169" i="17" s="1"/>
  <c r="E170" i="17" s="1"/>
  <c r="E171" i="17" s="1"/>
  <c r="E172" i="17" s="1"/>
  <c r="E173" i="17" s="1"/>
  <c r="E174" i="17" s="1"/>
  <c r="E175" i="17" s="1"/>
  <c r="E177" i="17" s="1"/>
  <c r="E178" i="17" s="1"/>
  <c r="E179" i="17" s="1"/>
  <c r="E180" i="17" s="1"/>
  <c r="E181" i="17" s="1"/>
  <c r="E182" i="17" s="1"/>
  <c r="E183" i="17" s="1"/>
  <c r="E184" i="17" s="1"/>
  <c r="E185" i="17" s="1"/>
  <c r="E186" i="17" s="1"/>
  <c r="E187" i="17" s="1"/>
  <c r="E188" i="17" s="1"/>
  <c r="E189" i="17" s="1"/>
  <c r="E190" i="17" s="1"/>
  <c r="E191" i="17" s="1"/>
  <c r="E192" i="17" s="1"/>
  <c r="E193" i="17" s="1"/>
  <c r="E194" i="17" s="1"/>
  <c r="E195" i="17" s="1"/>
  <c r="E196" i="17" s="1"/>
  <c r="E197" i="17" s="1"/>
  <c r="E198" i="17" s="1"/>
  <c r="E199" i="17" s="1"/>
  <c r="E200" i="17" s="1"/>
  <c r="E201" i="17" s="1"/>
  <c r="E202" i="17" s="1"/>
  <c r="E203" i="17" s="1"/>
  <c r="E204" i="17" s="1"/>
  <c r="E205" i="17" s="1"/>
  <c r="E206" i="17" s="1"/>
  <c r="E207" i="17" s="1"/>
  <c r="E208" i="17" s="1"/>
  <c r="E209" i="17" s="1"/>
  <c r="E210" i="17" s="1"/>
  <c r="E211" i="17" s="1"/>
  <c r="E212" i="17" s="1"/>
  <c r="E213" i="17" s="1"/>
  <c r="E214" i="17" s="1"/>
  <c r="E215" i="17" s="1"/>
  <c r="E216" i="17" s="1"/>
  <c r="E217" i="17" s="1"/>
  <c r="E218" i="17" s="1"/>
  <c r="E219" i="17" s="1"/>
  <c r="E220" i="17" s="1"/>
  <c r="E221" i="17" s="1"/>
  <c r="E222" i="17" s="1"/>
  <c r="E223" i="17" s="1"/>
  <c r="E224" i="17" s="1"/>
  <c r="E225" i="17" s="1"/>
  <c r="E226" i="17" s="1"/>
  <c r="E227" i="17" s="1"/>
  <c r="E229" i="17" s="1"/>
  <c r="E230" i="17" s="1"/>
  <c r="E231" i="17" s="1"/>
  <c r="E232" i="17" s="1"/>
  <c r="E233" i="17" s="1"/>
  <c r="E234" i="17" s="1"/>
  <c r="E235" i="17" s="1"/>
  <c r="E236" i="17" s="1"/>
  <c r="E237" i="17" s="1"/>
  <c r="E238" i="17" s="1"/>
  <c r="E239" i="17" s="1"/>
  <c r="E240" i="17" s="1"/>
  <c r="E241" i="17" s="1"/>
  <c r="E242" i="17" s="1"/>
  <c r="E243" i="17" s="1"/>
  <c r="E244" i="17" s="1"/>
  <c r="E245" i="17" s="1"/>
  <c r="E246" i="17" s="1"/>
  <c r="E247" i="17" s="1"/>
  <c r="E248" i="17" s="1"/>
  <c r="E249" i="17" s="1"/>
  <c r="E250" i="17" s="1"/>
  <c r="E251" i="17" s="1"/>
  <c r="E252" i="17" s="1"/>
  <c r="E253" i="17" s="1"/>
  <c r="E254" i="17" s="1"/>
  <c r="E255" i="17" s="1"/>
  <c r="E256" i="17" s="1"/>
  <c r="E257" i="17" s="1"/>
  <c r="E258" i="17" s="1"/>
  <c r="E259" i="17" s="1"/>
  <c r="E260" i="17" s="1"/>
  <c r="E261" i="17" s="1"/>
  <c r="E262" i="17" s="1"/>
  <c r="E263" i="17" s="1"/>
  <c r="E264" i="17" s="1"/>
  <c r="E265" i="17" s="1"/>
  <c r="E266" i="17" s="1"/>
  <c r="E267" i="17" s="1"/>
  <c r="E268" i="17" s="1"/>
  <c r="E269" i="17" s="1"/>
  <c r="E270" i="17" s="1"/>
  <c r="E271" i="17" s="1"/>
  <c r="E272" i="17" s="1"/>
  <c r="E273" i="17" s="1"/>
  <c r="E274" i="17" s="1"/>
  <c r="E275" i="17" s="1"/>
  <c r="E276" i="17" s="1"/>
  <c r="E277" i="17" s="1"/>
  <c r="E279" i="17" s="1"/>
  <c r="E280" i="17" s="1"/>
  <c r="E281" i="17" s="1"/>
  <c r="E282" i="17" s="1"/>
  <c r="E283" i="17" s="1"/>
  <c r="E284" i="17" s="1"/>
  <c r="E285" i="17" s="1"/>
  <c r="E286" i="17" s="1"/>
  <c r="E287" i="17" s="1"/>
  <c r="E288" i="17" s="1"/>
  <c r="E289" i="17" s="1"/>
  <c r="E290" i="17" s="1"/>
  <c r="E291" i="17" s="1"/>
  <c r="E292" i="17" s="1"/>
  <c r="E293" i="17" s="1"/>
  <c r="E294" i="17" s="1"/>
  <c r="E295" i="17" s="1"/>
  <c r="E296" i="17" s="1"/>
  <c r="E297" i="17" s="1"/>
  <c r="E298" i="17" s="1"/>
  <c r="E299" i="17" s="1"/>
  <c r="E300" i="17" s="1"/>
  <c r="E301" i="17" s="1"/>
  <c r="E302" i="17" s="1"/>
  <c r="E303" i="17" s="1"/>
  <c r="E304" i="17" s="1"/>
  <c r="E305" i="17" s="1"/>
  <c r="E306" i="17" s="1"/>
  <c r="E307" i="17" s="1"/>
  <c r="E308" i="17" s="1"/>
  <c r="E309" i="17" s="1"/>
  <c r="E310" i="17" s="1"/>
  <c r="E311" i="17" s="1"/>
  <c r="E312" i="17" s="1"/>
  <c r="E313" i="17" s="1"/>
  <c r="E314" i="17" s="1"/>
  <c r="E315" i="17" s="1"/>
  <c r="E316" i="17" s="1"/>
  <c r="E317" i="17" s="1"/>
  <c r="E318" i="17" s="1"/>
  <c r="E321" i="17" s="1"/>
  <c r="E322" i="17" s="1"/>
  <c r="E323" i="17" s="1"/>
  <c r="E324" i="17" s="1"/>
  <c r="E325" i="17" s="1"/>
  <c r="E326" i="17" s="1"/>
  <c r="E327" i="17" s="1"/>
  <c r="E328" i="17" s="1"/>
  <c r="E329" i="17" s="1"/>
  <c r="E330" i="17" s="1"/>
  <c r="E331" i="17" s="1"/>
  <c r="E332" i="17" s="1"/>
  <c r="E333" i="17" s="1"/>
  <c r="E334" i="17" s="1"/>
  <c r="E335" i="17" s="1"/>
  <c r="E336" i="17" s="1"/>
  <c r="E337" i="17" s="1"/>
  <c r="E338" i="17" s="1"/>
  <c r="E339" i="17" s="1"/>
  <c r="E340" i="17" s="1"/>
  <c r="E341" i="17" s="1"/>
  <c r="E342" i="17" s="1"/>
  <c r="E343" i="17" s="1"/>
  <c r="E344" i="17" s="1"/>
  <c r="E345" i="17" s="1"/>
  <c r="E346" i="17" s="1"/>
  <c r="E347" i="17" s="1"/>
  <c r="E348" i="17" s="1"/>
  <c r="E349" i="17" s="1"/>
  <c r="E350" i="17" s="1"/>
  <c r="E351" i="17" s="1"/>
  <c r="E352" i="17" s="1"/>
  <c r="E353" i="17" s="1"/>
  <c r="E354" i="17" s="1"/>
  <c r="E355" i="17" s="1"/>
  <c r="E356" i="17" s="1"/>
  <c r="E357" i="17" s="1"/>
  <c r="E358" i="17" s="1"/>
  <c r="E359" i="17" s="1"/>
  <c r="E360" i="17" s="1"/>
  <c r="E361" i="17" s="1"/>
  <c r="E362" i="17" s="1"/>
  <c r="E363" i="17" s="1"/>
  <c r="E364" i="17" s="1"/>
  <c r="E366" i="17" s="1"/>
  <c r="E367" i="17" s="1"/>
  <c r="E368" i="17" s="1"/>
  <c r="E369" i="17" s="1"/>
  <c r="E370" i="17" s="1"/>
  <c r="E371" i="17" s="1"/>
  <c r="E372" i="17" s="1"/>
  <c r="E373" i="17" s="1"/>
  <c r="E374" i="17" s="1"/>
  <c r="E375" i="17" s="1"/>
  <c r="E376" i="17" s="1"/>
  <c r="E377" i="17" s="1"/>
  <c r="E378" i="17" s="1"/>
  <c r="E379" i="17" s="1"/>
  <c r="E380" i="17" s="1"/>
  <c r="E381" i="17" s="1"/>
  <c r="E382" i="17" s="1"/>
  <c r="E383" i="17" s="1"/>
  <c r="E384" i="17" s="1"/>
  <c r="E385" i="17" s="1"/>
  <c r="E386" i="17" s="1"/>
  <c r="E387" i="17" s="1"/>
  <c r="E388" i="17" s="1"/>
  <c r="E389" i="17" s="1"/>
  <c r="E390" i="17" s="1"/>
  <c r="E391" i="17" s="1"/>
  <c r="E392" i="17" s="1"/>
  <c r="E393" i="17" s="1"/>
  <c r="E394" i="17" s="1"/>
  <c r="E395" i="17" s="1"/>
  <c r="E396" i="17" s="1"/>
  <c r="E397" i="17" s="1"/>
  <c r="E398" i="17" s="1"/>
  <c r="E399" i="17" s="1"/>
  <c r="E400" i="17" s="1"/>
  <c r="E401" i="17" s="1"/>
  <c r="E402" i="17" s="1"/>
  <c r="E403" i="17" s="1"/>
  <c r="E405" i="17" s="1"/>
  <c r="E406" i="17" s="1"/>
  <c r="E407" i="17" s="1"/>
  <c r="E408" i="17" s="1"/>
  <c r="E409" i="17" s="1"/>
  <c r="E410" i="17" s="1"/>
  <c r="E411" i="17" s="1"/>
  <c r="E412" i="17" s="1"/>
  <c r="E413" i="17" s="1"/>
  <c r="E414" i="17" s="1"/>
  <c r="E415" i="17" s="1"/>
  <c r="E416" i="17" s="1"/>
  <c r="E417" i="17" s="1"/>
  <c r="E418" i="17" s="1"/>
  <c r="E419" i="17" s="1"/>
  <c r="E420" i="17" s="1"/>
  <c r="E421" i="17" s="1"/>
  <c r="E422" i="17" s="1"/>
  <c r="E423" i="17" s="1"/>
  <c r="E424" i="17" s="1"/>
  <c r="E425" i="17" s="1"/>
  <c r="E426" i="17" s="1"/>
  <c r="E427" i="17" s="1"/>
  <c r="E428" i="17" s="1"/>
  <c r="E429" i="17" s="1"/>
  <c r="E430" i="17" s="1"/>
  <c r="E431" i="17" s="1"/>
  <c r="E432" i="17" s="1"/>
  <c r="E433" i="17" s="1"/>
  <c r="E434" i="17" s="1"/>
  <c r="E435" i="17" s="1"/>
  <c r="E436" i="17" s="1"/>
  <c r="E437" i="17" s="1"/>
  <c r="E438" i="17" s="1"/>
  <c r="E439" i="17" s="1"/>
  <c r="E440" i="17" s="1"/>
  <c r="E441" i="17" s="1"/>
  <c r="E442" i="17" s="1"/>
  <c r="E443" i="17" s="1"/>
  <c r="E444" i="17" s="1"/>
  <c r="E445" i="17" s="1"/>
  <c r="E446" i="17" s="1"/>
  <c r="E447" i="17" s="1"/>
  <c r="E448" i="17" s="1"/>
  <c r="E449" i="17" s="1"/>
  <c r="E450" i="17" s="1"/>
  <c r="E452" i="17" s="1"/>
  <c r="E453" i="17" s="1"/>
  <c r="E454" i="17" s="1"/>
  <c r="E455" i="17" s="1"/>
  <c r="E456" i="17" s="1"/>
  <c r="E457" i="17" s="1"/>
  <c r="E458" i="17" s="1"/>
  <c r="E459" i="17" s="1"/>
  <c r="E460" i="17" s="1"/>
  <c r="E461" i="17" s="1"/>
  <c r="E462" i="17" s="1"/>
  <c r="E463" i="17" s="1"/>
  <c r="E464" i="17" s="1"/>
  <c r="E465" i="17" s="1"/>
  <c r="E466" i="17" s="1"/>
  <c r="E467" i="17" s="1"/>
  <c r="E468" i="17" s="1"/>
  <c r="E469" i="17" s="1"/>
  <c r="E470" i="17" s="1"/>
  <c r="E471" i="17" s="1"/>
  <c r="E472" i="17" s="1"/>
  <c r="E473" i="17" s="1"/>
  <c r="E474" i="17" s="1"/>
  <c r="E475" i="17" s="1"/>
  <c r="E476" i="17" s="1"/>
  <c r="E477" i="17" s="1"/>
  <c r="E478" i="17" s="1"/>
  <c r="E479" i="17" s="1"/>
  <c r="E480" i="17" s="1"/>
  <c r="E481" i="17" s="1"/>
  <c r="E482" i="17" s="1"/>
  <c r="E483" i="17" s="1"/>
  <c r="E484" i="17" s="1"/>
  <c r="E485" i="17" s="1"/>
  <c r="E486" i="17" s="1"/>
  <c r="E487" i="17" s="1"/>
  <c r="E488" i="17" s="1"/>
  <c r="E489" i="17" s="1"/>
  <c r="E490" i="17" s="1"/>
  <c r="E491" i="17" s="1"/>
  <c r="E492" i="17" s="1"/>
  <c r="E493" i="17" s="1"/>
  <c r="E494" i="17" s="1"/>
  <c r="E495" i="17" s="1"/>
  <c r="E496" i="17" s="1"/>
  <c r="E497" i="17" s="1"/>
  <c r="E498" i="17" s="1"/>
  <c r="E499" i="17" s="1"/>
  <c r="E501" i="17" s="1"/>
  <c r="E502" i="17" s="1"/>
  <c r="E503" i="17" s="1"/>
  <c r="E504" i="17" s="1"/>
  <c r="E505" i="17" s="1"/>
  <c r="E506" i="17" s="1"/>
  <c r="E507" i="17" s="1"/>
  <c r="E508" i="17" s="1"/>
  <c r="E509" i="17" s="1"/>
  <c r="E510" i="17" s="1"/>
  <c r="E511" i="17" s="1"/>
  <c r="E512" i="17" s="1"/>
  <c r="E513" i="17" s="1"/>
  <c r="E514" i="17" s="1"/>
  <c r="E515" i="17" s="1"/>
  <c r="E516" i="17" s="1"/>
  <c r="E517" i="17" s="1"/>
  <c r="E518" i="17" s="1"/>
  <c r="E519" i="17" s="1"/>
  <c r="E520" i="17" s="1"/>
  <c r="E521" i="17" s="1"/>
  <c r="E522" i="17" s="1"/>
  <c r="E523" i="17" s="1"/>
  <c r="E524" i="17" s="1"/>
  <c r="E525" i="17" s="1"/>
  <c r="E526" i="17" s="1"/>
  <c r="E527" i="17" s="1"/>
  <c r="E528" i="17" s="1"/>
  <c r="E529" i="17" s="1"/>
  <c r="E530" i="17" s="1"/>
  <c r="E531" i="17" s="1"/>
  <c r="E532" i="17" s="1"/>
  <c r="E533" i="17" s="1"/>
  <c r="E534" i="17" s="1"/>
  <c r="E535" i="17" s="1"/>
  <c r="E536" i="17" s="1"/>
  <c r="E537" i="17" s="1"/>
  <c r="E538" i="17" s="1"/>
  <c r="E539" i="17" s="1"/>
  <c r="E540" i="17" s="1"/>
  <c r="E541" i="17" s="1"/>
  <c r="E542" i="17" s="1"/>
  <c r="E543" i="17" s="1"/>
  <c r="E544" i="17" s="1"/>
  <c r="E545" i="17" s="1"/>
  <c r="E546" i="17" s="1"/>
  <c r="E547" i="17" s="1"/>
  <c r="E548" i="17" s="1"/>
  <c r="E549" i="17" s="1"/>
  <c r="E550" i="17" s="1"/>
  <c r="E551" i="17" s="1"/>
  <c r="C44" i="17"/>
  <c r="D44" i="17"/>
  <c r="C87" i="17"/>
  <c r="D87" i="17"/>
  <c r="C136" i="17"/>
  <c r="D136" i="17"/>
  <c r="C176" i="17"/>
  <c r="D176" i="17"/>
  <c r="C228" i="17"/>
  <c r="D228" i="17"/>
  <c r="C278" i="17"/>
  <c r="D278" i="17"/>
  <c r="C320" i="17"/>
  <c r="D320" i="17"/>
  <c r="C365" i="17"/>
  <c r="D365" i="17"/>
  <c r="C404" i="17"/>
  <c r="D404" i="17"/>
  <c r="C451" i="17"/>
  <c r="D451" i="17"/>
  <c r="C500" i="17"/>
  <c r="D500" i="17"/>
  <c r="C552" i="17"/>
  <c r="D552" i="17"/>
  <c r="C597" i="17"/>
  <c r="D597" i="17"/>
  <c r="C638" i="17"/>
  <c r="D638" i="17"/>
  <c r="C683" i="17"/>
  <c r="D683" i="17"/>
  <c r="C718" i="17"/>
  <c r="D718" i="17"/>
  <c r="C757" i="17"/>
  <c r="D757" i="17"/>
  <c r="C803" i="17"/>
  <c r="D803" i="17"/>
  <c r="C887" i="17"/>
  <c r="D887" i="17"/>
  <c r="D38" i="14"/>
  <c r="C38" i="14"/>
  <c r="E4" i="14" l="1"/>
  <c r="E30" i="14"/>
  <c r="D24" i="14"/>
  <c r="C24" i="14"/>
  <c r="E1596" i="17" l="1"/>
  <c r="C30" i="14" l="1"/>
  <c r="D20" i="14" l="1"/>
  <c r="C20" i="14"/>
  <c r="D12" i="14" l="1"/>
  <c r="C12" i="14"/>
  <c r="C8" i="14" l="1"/>
  <c r="D16" i="14"/>
  <c r="D8" i="14"/>
  <c r="C16" i="14"/>
  <c r="E110" i="14" l="1"/>
  <c r="H34" i="2"/>
  <c r="H32" i="2" l="1"/>
  <c r="C26" i="2" l="1"/>
  <c r="C27" i="2"/>
  <c r="C28" i="2"/>
  <c r="C29" i="2"/>
  <c r="C30" i="2"/>
  <c r="C31" i="2"/>
  <c r="C25" i="2"/>
  <c r="C11" i="2" l="1"/>
  <c r="M14" i="13" l="1"/>
  <c r="E34" i="2" l="1"/>
  <c r="F34" i="2"/>
  <c r="G34" i="2"/>
  <c r="I34" i="2"/>
  <c r="J34" i="2"/>
  <c r="K34" i="2"/>
  <c r="L34" i="2"/>
  <c r="M34" i="2"/>
  <c r="N34" i="2"/>
  <c r="O34" i="2"/>
  <c r="D34" i="2"/>
  <c r="D32" i="2"/>
  <c r="E32" i="2"/>
  <c r="F32" i="2"/>
  <c r="G32" i="2"/>
  <c r="I32" i="2"/>
  <c r="G4" i="2"/>
  <c r="H4" i="2"/>
  <c r="O19" i="2" l="1"/>
  <c r="M4" i="13" l="1"/>
  <c r="N4" i="13"/>
  <c r="O4" i="13"/>
  <c r="M4" i="2" l="1"/>
  <c r="N4" i="2"/>
  <c r="O4" i="2"/>
  <c r="L32" i="2" l="1"/>
  <c r="M32" i="2" l="1"/>
  <c r="N32" i="2"/>
  <c r="O32" i="2"/>
  <c r="K32" i="2"/>
  <c r="J32" i="2" l="1"/>
  <c r="C32" i="2" s="1"/>
  <c r="X7" i="1" s="1"/>
  <c r="J17" i="2"/>
  <c r="C8" i="2" l="1"/>
  <c r="I7" i="1" s="1"/>
  <c r="I24" i="2"/>
  <c r="C7" i="1" l="1"/>
  <c r="G19" i="2" l="1"/>
  <c r="I19" i="2"/>
  <c r="J19" i="2"/>
  <c r="K19" i="2"/>
  <c r="L19" i="2"/>
  <c r="M19" i="2"/>
  <c r="N19" i="2"/>
  <c r="F19" i="2" l="1"/>
  <c r="C28" i="13" l="1"/>
  <c r="F4" i="13"/>
  <c r="G4" i="13"/>
  <c r="H4" i="13"/>
  <c r="I4" i="13"/>
  <c r="J4" i="13"/>
  <c r="K4" i="13"/>
  <c r="L4" i="13"/>
  <c r="E4" i="13"/>
  <c r="D4" i="13"/>
  <c r="C31" i="13" l="1"/>
  <c r="O30" i="13"/>
  <c r="N30" i="13"/>
  <c r="M30" i="13"/>
  <c r="L30" i="13"/>
  <c r="K30" i="13"/>
  <c r="J30" i="13"/>
  <c r="I30" i="13"/>
  <c r="H30" i="13"/>
  <c r="G30" i="13"/>
  <c r="F30" i="13"/>
  <c r="E30" i="13"/>
  <c r="D30" i="13"/>
  <c r="C29" i="13"/>
  <c r="O27" i="13"/>
  <c r="N27" i="13"/>
  <c r="M27" i="13"/>
  <c r="L27" i="13"/>
  <c r="K27" i="13"/>
  <c r="J27" i="13"/>
  <c r="I27" i="13"/>
  <c r="H27" i="13"/>
  <c r="G27" i="13"/>
  <c r="F27" i="13"/>
  <c r="D27" i="13"/>
  <c r="C26" i="13"/>
  <c r="C25" i="13"/>
  <c r="C24" i="13"/>
  <c r="C23" i="13"/>
  <c r="C22" i="13"/>
  <c r="C21" i="13"/>
  <c r="C20" i="13"/>
  <c r="O19" i="13"/>
  <c r="N19" i="13"/>
  <c r="M19" i="13"/>
  <c r="L19" i="13"/>
  <c r="K19" i="13"/>
  <c r="J19" i="13"/>
  <c r="I19" i="13"/>
  <c r="H19" i="13"/>
  <c r="G19" i="13"/>
  <c r="F19" i="13"/>
  <c r="D19" i="13"/>
  <c r="C18" i="13"/>
  <c r="O17" i="13"/>
  <c r="N17" i="13"/>
  <c r="M17" i="13"/>
  <c r="L17" i="13"/>
  <c r="K17" i="13"/>
  <c r="J17" i="13"/>
  <c r="I17" i="13"/>
  <c r="H17" i="13"/>
  <c r="G17" i="13"/>
  <c r="F17" i="13"/>
  <c r="E17" i="13"/>
  <c r="D17" i="13"/>
  <c r="O14" i="13"/>
  <c r="N14" i="13"/>
  <c r="L14" i="13"/>
  <c r="K14" i="13"/>
  <c r="I14" i="13"/>
  <c r="H14" i="13"/>
  <c r="G14" i="13"/>
  <c r="F14" i="13"/>
  <c r="E14" i="13"/>
  <c r="D14" i="13"/>
  <c r="C8" i="13"/>
  <c r="C7" i="13"/>
  <c r="G7" i="12" s="1"/>
  <c r="C5" i="13"/>
  <c r="F7" i="12" s="1"/>
  <c r="C4" i="13"/>
  <c r="AK66" i="12"/>
  <c r="W60" i="12"/>
  <c r="V60" i="12" s="1"/>
  <c r="H60" i="12" s="1"/>
  <c r="X61" i="12" s="1"/>
  <c r="B60" i="12"/>
  <c r="B61" i="12" s="1"/>
  <c r="W32" i="12"/>
  <c r="V32" i="12" s="1"/>
  <c r="H32" i="12" s="1"/>
  <c r="X33" i="12" s="1"/>
  <c r="B32" i="12"/>
  <c r="AK32" i="12" s="1"/>
  <c r="K7" i="12"/>
  <c r="J7" i="12" s="1"/>
  <c r="C7" i="12"/>
  <c r="E4" i="4"/>
  <c r="C34" i="2"/>
  <c r="AB7" i="1" s="1"/>
  <c r="W7" i="1"/>
  <c r="U7" i="1"/>
  <c r="V7" i="1"/>
  <c r="T7" i="1"/>
  <c r="O24" i="2"/>
  <c r="N24" i="2"/>
  <c r="M24" i="2"/>
  <c r="L24" i="2"/>
  <c r="K24" i="2"/>
  <c r="K36" i="2" s="1"/>
  <c r="J24" i="2"/>
  <c r="J36" i="2" s="1"/>
  <c r="H24" i="2"/>
  <c r="G24" i="2"/>
  <c r="F24" i="2"/>
  <c r="E24" i="2"/>
  <c r="D24" i="2"/>
  <c r="E19" i="2"/>
  <c r="D19" i="2"/>
  <c r="O17" i="2"/>
  <c r="N17" i="2"/>
  <c r="M17" i="2"/>
  <c r="L17" i="2"/>
  <c r="K17" i="2"/>
  <c r="I17" i="2"/>
  <c r="I36" i="2" s="1"/>
  <c r="H17" i="2"/>
  <c r="G17" i="2"/>
  <c r="F17" i="2"/>
  <c r="E17" i="2"/>
  <c r="D17" i="2"/>
  <c r="C10" i="2"/>
  <c r="K7" i="1" s="1"/>
  <c r="C9" i="2"/>
  <c r="J7" i="1" s="1"/>
  <c r="C7" i="2"/>
  <c r="H7" i="1" s="1"/>
  <c r="C6" i="2"/>
  <c r="F7" i="1" s="1"/>
  <c r="C5" i="2"/>
  <c r="L4" i="2"/>
  <c r="K4" i="2"/>
  <c r="J4" i="2"/>
  <c r="I4" i="2"/>
  <c r="F4" i="2"/>
  <c r="E4" i="2"/>
  <c r="D4" i="2"/>
  <c r="AC41" i="1"/>
  <c r="P35" i="1"/>
  <c r="O35" i="1" s="1"/>
  <c r="L35" i="1" s="1"/>
  <c r="Q36" i="1" s="1"/>
  <c r="B35" i="1"/>
  <c r="B36" i="1" s="1"/>
  <c r="D7" i="1"/>
  <c r="M36" i="2" l="1"/>
  <c r="D36" i="2"/>
  <c r="B33" i="12"/>
  <c r="N32" i="13"/>
  <c r="N36" i="2"/>
  <c r="E36" i="2"/>
  <c r="J32" i="13"/>
  <c r="L36" i="2"/>
  <c r="F36" i="2"/>
  <c r="O36" i="2"/>
  <c r="G36" i="2"/>
  <c r="G32" i="13"/>
  <c r="C14" i="13"/>
  <c r="Y7" i="12" s="1"/>
  <c r="K32" i="13"/>
  <c r="D32" i="13"/>
  <c r="E32" i="13"/>
  <c r="L32" i="13"/>
  <c r="O32" i="13"/>
  <c r="M32" i="13"/>
  <c r="F32" i="13"/>
  <c r="C30" i="13"/>
  <c r="I32" i="13"/>
  <c r="C17" i="13"/>
  <c r="C19" i="13"/>
  <c r="Z7" i="12" s="1"/>
  <c r="AG7" i="12"/>
  <c r="H32" i="13"/>
  <c r="AK33" i="12"/>
  <c r="AC36" i="1"/>
  <c r="AC38" i="1" s="1"/>
  <c r="AK60" i="12"/>
  <c r="AK61" i="12"/>
  <c r="AK63" i="12" s="1"/>
  <c r="C11" i="13"/>
  <c r="AC35" i="1"/>
  <c r="B7" i="12"/>
  <c r="B8" i="12" s="1"/>
  <c r="C17" i="2"/>
  <c r="Q7" i="1" s="1"/>
  <c r="C4" i="2"/>
  <c r="C14" i="2" s="1"/>
  <c r="C24" i="2"/>
  <c r="S7" i="1" s="1"/>
  <c r="G7" i="1"/>
  <c r="C27" i="13"/>
  <c r="AF7" i="12" s="1"/>
  <c r="B7" i="1" l="1"/>
  <c r="B8" i="1" s="1"/>
  <c r="C32" i="13"/>
  <c r="C33" i="13" s="1"/>
  <c r="W7" i="12"/>
  <c r="V7" i="12" s="1"/>
  <c r="H7" i="12" s="1"/>
  <c r="AK7" i="12" s="1"/>
  <c r="H19" i="2"/>
  <c r="H36" i="2" s="1"/>
  <c r="C19" i="2" l="1"/>
  <c r="W8" i="12"/>
  <c r="AK8" i="12" s="1"/>
  <c r="C36" i="2" l="1"/>
  <c r="C37" i="2" s="1"/>
  <c r="R7" i="1"/>
  <c r="P7" i="1" s="1"/>
  <c r="O7" i="1" s="1"/>
  <c r="L7" i="1" s="1"/>
  <c r="Q8" i="1" s="1"/>
  <c r="AC7" i="1" l="1"/>
  <c r="AC8" i="1"/>
  <c r="O37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혜정</author>
  </authors>
  <commentList>
    <comment ref="C11" authorId="0" shapeId="0" xr:uid="{00000000-0006-0000-0100-000001000000}">
      <text>
        <r>
          <rPr>
            <b/>
            <sz val="9"/>
            <color indexed="81"/>
            <rFont val="돋움"/>
            <family val="3"/>
            <charset val="129"/>
          </rPr>
          <t>혜정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2022.12.31 </t>
        </r>
        <r>
          <rPr>
            <sz val="9"/>
            <color indexed="81"/>
            <rFont val="돋움"/>
            <family val="3"/>
            <charset val="129"/>
          </rPr>
          <t>기준
지정후원금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비지정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후원금과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같은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농협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새마을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후원금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합계잔액이</t>
        </r>
        <r>
          <rPr>
            <sz val="9"/>
            <color indexed="81"/>
            <rFont val="Tahoma"/>
            <family val="2"/>
          </rPr>
          <t xml:space="preserve"> 22,568,018
2022.12.31 </t>
        </r>
        <r>
          <rPr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무진스님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지정후원금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총잔액</t>
        </r>
        <r>
          <rPr>
            <sz val="9"/>
            <color indexed="81"/>
            <rFont val="Tahoma"/>
            <family val="2"/>
          </rPr>
          <t xml:space="preserve"> 211,600
2023.12.31 </t>
        </r>
        <r>
          <rPr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잔액</t>
        </r>
        <r>
          <rPr>
            <sz val="9"/>
            <color indexed="81"/>
            <rFont val="Tahoma"/>
            <family val="2"/>
          </rPr>
          <t xml:space="preserve"> 19,718,576 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지정후원금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잔액</t>
        </r>
        <r>
          <rPr>
            <sz val="9"/>
            <color indexed="81"/>
            <rFont val="Tahoma"/>
            <family val="2"/>
          </rPr>
          <t>15,357,252</t>
        </r>
        <r>
          <rPr>
            <sz val="9"/>
            <color indexed="81"/>
            <rFont val="돋움"/>
            <family val="3"/>
            <charset val="129"/>
          </rPr>
          <t>뺴면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비지정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후원금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Windows7-A</author>
  </authors>
  <commentList>
    <comment ref="W32" authorId="0" shapeId="0" xr:uid="{00000000-0006-0000-0A00-000001000000}">
      <text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월분급여</t>
        </r>
        <r>
          <rPr>
            <b/>
            <sz val="9"/>
            <color indexed="81"/>
            <rFont val="Tahoma"/>
            <family val="2"/>
          </rPr>
          <t>:27,425,800
3</t>
        </r>
        <r>
          <rPr>
            <b/>
            <sz val="9"/>
            <color indexed="81"/>
            <rFont val="돋움"/>
            <family val="3"/>
            <charset val="129"/>
          </rPr>
          <t>월분급여</t>
        </r>
        <r>
          <rPr>
            <b/>
            <sz val="9"/>
            <color indexed="81"/>
            <rFont val="Tahoma"/>
            <family val="2"/>
          </rPr>
          <t>:30,497,430
5</t>
        </r>
        <r>
          <rPr>
            <b/>
            <sz val="9"/>
            <color indexed="81"/>
            <rFont val="돋움"/>
            <family val="3"/>
            <charset val="129"/>
          </rPr>
          <t>월분급여</t>
        </r>
        <r>
          <rPr>
            <b/>
            <sz val="9"/>
            <color indexed="81"/>
            <rFont val="Tahoma"/>
            <family val="2"/>
          </rPr>
          <t>:36,667,220</t>
        </r>
      </text>
    </comment>
  </commentList>
</comments>
</file>

<file path=xl/sharedStrings.xml><?xml version="1.0" encoding="utf-8"?>
<sst xmlns="http://schemas.openxmlformats.org/spreadsheetml/2006/main" count="16146" uniqueCount="1306">
  <si>
    <t>( 단위 : 원 )</t>
    <phoneticPr fontId="3" type="noConversion"/>
  </si>
  <si>
    <t>시설명</t>
    <phoneticPr fontId="3" type="noConversion"/>
  </si>
  <si>
    <t>후원금 수입</t>
    <phoneticPr fontId="3" type="noConversion"/>
  </si>
  <si>
    <t>후원금 지출</t>
    <phoneticPr fontId="3" type="noConversion"/>
  </si>
  <si>
    <t>비고(잔액)</t>
    <phoneticPr fontId="3" type="noConversion"/>
  </si>
  <si>
    <t>계</t>
    <phoneticPr fontId="3" type="noConversion"/>
  </si>
  <si>
    <t>이월금</t>
    <phoneticPr fontId="3" type="noConversion"/>
  </si>
  <si>
    <t>결연후원금</t>
    <phoneticPr fontId="3" type="noConversion"/>
  </si>
  <si>
    <t>지정후원금</t>
    <phoneticPr fontId="3" type="noConversion"/>
  </si>
  <si>
    <t>비지정후원금</t>
    <phoneticPr fontId="3" type="noConversion"/>
  </si>
  <si>
    <t>기타
(법인전입금)</t>
    <phoneticPr fontId="3" type="noConversion"/>
  </si>
  <si>
    <t>직접비</t>
    <phoneticPr fontId="3" type="noConversion"/>
  </si>
  <si>
    <t>간접비</t>
    <phoneticPr fontId="3" type="noConversion"/>
  </si>
  <si>
    <t>소계</t>
    <phoneticPr fontId="3" type="noConversion"/>
  </si>
  <si>
    <t>인건비</t>
    <phoneticPr fontId="3" type="noConversion"/>
  </si>
  <si>
    <t>운영비</t>
    <phoneticPr fontId="3" type="noConversion"/>
  </si>
  <si>
    <t>주식비</t>
    <phoneticPr fontId="3" type="noConversion"/>
  </si>
  <si>
    <t>부식비</t>
    <phoneticPr fontId="3" type="noConversion"/>
  </si>
  <si>
    <t>난방비</t>
    <phoneticPr fontId="3" type="noConversion"/>
  </si>
  <si>
    <t>기타사업비</t>
    <phoneticPr fontId="3" type="noConversion"/>
  </si>
  <si>
    <t>수용기관경비</t>
    <phoneticPr fontId="3" type="noConversion"/>
  </si>
  <si>
    <t>기타</t>
    <phoneticPr fontId="3" type="noConversion"/>
  </si>
  <si>
    <t>밝은언덕노인요양원</t>
    <phoneticPr fontId="3" type="noConversion"/>
  </si>
  <si>
    <t>후원금수입총계</t>
    <phoneticPr fontId="3" type="noConversion"/>
  </si>
  <si>
    <t>후원금지출총계</t>
    <phoneticPr fontId="3" type="noConversion"/>
  </si>
  <si>
    <t>1. 2011년 사회복지법인 밝은언덕 후원금 수입 · 지출 내역</t>
    <phoneticPr fontId="3" type="noConversion"/>
  </si>
  <si>
    <t>법인명</t>
    <phoneticPr fontId="3" type="noConversion"/>
  </si>
  <si>
    <t>교육비</t>
    <phoneticPr fontId="3" type="noConversion"/>
  </si>
  <si>
    <t>시설전출금</t>
    <phoneticPr fontId="3" type="noConversion"/>
  </si>
  <si>
    <t>사회복지법인 
밝은언덕</t>
    <phoneticPr fontId="3" type="noConversion"/>
  </si>
  <si>
    <t xml:space="preserve">2011 지정, 비지정 후원금 차기이월금 계 </t>
    <phoneticPr fontId="3" type="noConversion"/>
  </si>
  <si>
    <t>수 입</t>
    <phoneticPr fontId="3" type="noConversion"/>
  </si>
  <si>
    <t>(단위 : 원)</t>
    <phoneticPr fontId="13" type="noConversion"/>
  </si>
  <si>
    <t>구  분</t>
    <phoneticPr fontId="13" type="noConversion"/>
  </si>
  <si>
    <t>계</t>
    <phoneticPr fontId="13" type="noConversion"/>
  </si>
  <si>
    <t>합계</t>
    <phoneticPr fontId="3" type="noConversion"/>
  </si>
  <si>
    <t>비지정</t>
    <phoneticPr fontId="3" type="noConversion"/>
  </si>
  <si>
    <t>지정</t>
    <phoneticPr fontId="3" type="noConversion"/>
  </si>
  <si>
    <t>총  계</t>
    <phoneticPr fontId="13" type="noConversion"/>
  </si>
  <si>
    <t>지 출</t>
    <phoneticPr fontId="13" type="noConversion"/>
  </si>
  <si>
    <t>사무운영비</t>
    <phoneticPr fontId="13" type="noConversion"/>
  </si>
  <si>
    <t>cms사용료</t>
    <phoneticPr fontId="3" type="noConversion"/>
  </si>
  <si>
    <t>cms수수료</t>
    <phoneticPr fontId="13" type="noConversion"/>
  </si>
  <si>
    <t>재산조성비</t>
    <phoneticPr fontId="13" type="noConversion"/>
  </si>
  <si>
    <t>자산취득비</t>
    <phoneticPr fontId="13" type="noConversion"/>
  </si>
  <si>
    <t>사업운영비</t>
    <phoneticPr fontId="13" type="noConversion"/>
  </si>
  <si>
    <t>주식비</t>
    <phoneticPr fontId="13" type="noConversion"/>
  </si>
  <si>
    <t>부식비</t>
    <phoneticPr fontId="13" type="noConversion"/>
  </si>
  <si>
    <t>피복비</t>
    <phoneticPr fontId="13" type="noConversion"/>
  </si>
  <si>
    <t>의료비</t>
    <phoneticPr fontId="13" type="noConversion"/>
  </si>
  <si>
    <t>난방비</t>
    <phoneticPr fontId="13" type="noConversion"/>
  </si>
  <si>
    <t>시설전출금</t>
    <phoneticPr fontId="13" type="noConversion"/>
  </si>
  <si>
    <t>잔  액</t>
    <phoneticPr fontId="13" type="noConversion"/>
  </si>
  <si>
    <t>법인전입금</t>
    <phoneticPr fontId="3" type="noConversion"/>
  </si>
  <si>
    <t>인건비</t>
    <phoneticPr fontId="13" type="noConversion"/>
  </si>
  <si>
    <t>인건비</t>
    <phoneticPr fontId="3" type="noConversion"/>
  </si>
  <si>
    <t>운영비</t>
    <phoneticPr fontId="13" type="noConversion"/>
  </si>
  <si>
    <t>수도광열비</t>
    <phoneticPr fontId="3" type="noConversion"/>
  </si>
  <si>
    <t>입소자수용경비</t>
    <phoneticPr fontId="3" type="noConversion"/>
  </si>
  <si>
    <t>수용기관경비</t>
    <phoneticPr fontId="3" type="noConversion"/>
  </si>
  <si>
    <t>지정후원금</t>
    <phoneticPr fontId="3" type="noConversion"/>
  </si>
  <si>
    <t>1) 비지정후원금</t>
    <phoneticPr fontId="3" type="noConversion"/>
  </si>
  <si>
    <t>년월일</t>
  </si>
  <si>
    <t>세출계정</t>
  </si>
  <si>
    <t>수입금액</t>
  </si>
  <si>
    <t>지출금액</t>
  </si>
  <si>
    <t>차인금액</t>
  </si>
  <si>
    <t>적요</t>
  </si>
  <si>
    <t>전년이월금</t>
    <phoneticPr fontId="3" type="noConversion"/>
  </si>
  <si>
    <t>2-3. 후원금 수입 및 사용결과 보고서</t>
    <phoneticPr fontId="13" type="noConversion"/>
  </si>
  <si>
    <t>일    자</t>
  </si>
  <si>
    <t>후원금종류</t>
    <phoneticPr fontId="3" type="noConversion"/>
  </si>
  <si>
    <t>후원자</t>
    <phoneticPr fontId="3" type="noConversion"/>
  </si>
  <si>
    <t>내역</t>
    <phoneticPr fontId="3" type="noConversion"/>
  </si>
  <si>
    <t>금액</t>
    <phoneticPr fontId="3" type="noConversion"/>
  </si>
  <si>
    <t>비고</t>
    <phoneticPr fontId="3" type="noConversion"/>
  </si>
  <si>
    <t>사용일자</t>
    <phoneticPr fontId="3" type="noConversion"/>
  </si>
  <si>
    <t>사용내역</t>
    <phoneticPr fontId="3" type="noConversion"/>
  </si>
  <si>
    <t>산출기준</t>
    <phoneticPr fontId="3" type="noConversion"/>
  </si>
  <si>
    <t>사무운영비</t>
    <phoneticPr fontId="3" type="noConversion"/>
  </si>
  <si>
    <t>3) 후원금(물품) 수입 명세서</t>
    <phoneticPr fontId="3" type="noConversion"/>
  </si>
  <si>
    <t>후원물품의 종류</t>
    <phoneticPr fontId="3" type="noConversion"/>
  </si>
  <si>
    <t>품명</t>
    <phoneticPr fontId="3" type="noConversion"/>
  </si>
  <si>
    <t>수량</t>
    <phoneticPr fontId="3" type="noConversion"/>
  </si>
  <si>
    <t>단위</t>
    <phoneticPr fontId="3" type="noConversion"/>
  </si>
  <si>
    <t>4) 후원금(물품) 사용 명세서</t>
    <phoneticPr fontId="3" type="noConversion"/>
  </si>
  <si>
    <t>사용처</t>
    <phoneticPr fontId="3" type="noConversion"/>
  </si>
  <si>
    <t>지정후원금
이월금</t>
    <phoneticPr fontId="3" type="noConversion"/>
  </si>
  <si>
    <t>비지정후원금
이월금</t>
    <phoneticPr fontId="3" type="noConversion"/>
  </si>
  <si>
    <t>연월</t>
    <phoneticPr fontId="3" type="noConversion"/>
  </si>
  <si>
    <t>사용</t>
    <phoneticPr fontId="3" type="noConversion"/>
  </si>
  <si>
    <t>취득비</t>
    <phoneticPr fontId="3" type="noConversion"/>
  </si>
  <si>
    <t>피복비</t>
    <phoneticPr fontId="3" type="noConversion"/>
  </si>
  <si>
    <t>의료비</t>
    <phoneticPr fontId="3" type="noConversion"/>
  </si>
  <si>
    <t>3. 2012년 밝은언덕노인요양원 후원금 수입 · 지출 내역</t>
    <phoneticPr fontId="3" type="noConversion"/>
  </si>
  <si>
    <t>후원금종류</t>
    <phoneticPr fontId="3" type="noConversion"/>
  </si>
  <si>
    <t>후원자</t>
    <phoneticPr fontId="3" type="noConversion"/>
  </si>
  <si>
    <t>내역</t>
    <phoneticPr fontId="3" type="noConversion"/>
  </si>
  <si>
    <t>금액</t>
    <phoneticPr fontId="3" type="noConversion"/>
  </si>
  <si>
    <t>비고</t>
    <phoneticPr fontId="3" type="noConversion"/>
  </si>
  <si>
    <t>보험료</t>
    <phoneticPr fontId="3" type="noConversion"/>
  </si>
  <si>
    <t>입금오류출금</t>
    <phoneticPr fontId="3" type="noConversion"/>
  </si>
  <si>
    <t>입금오류출금</t>
    <phoneticPr fontId="13" type="noConversion"/>
  </si>
  <si>
    <t>입금오류</t>
    <phoneticPr fontId="3" type="noConversion"/>
  </si>
  <si>
    <t>비고(원)</t>
    <phoneticPr fontId="3" type="noConversion"/>
  </si>
  <si>
    <t>예금이자</t>
    <phoneticPr fontId="3" type="noConversion"/>
  </si>
  <si>
    <t>지정</t>
    <phoneticPr fontId="13" type="noConversion"/>
  </si>
  <si>
    <t>전년이월금</t>
    <phoneticPr fontId="3" type="noConversion"/>
  </si>
  <si>
    <t>(단위 : 원)</t>
    <phoneticPr fontId="3" type="noConversion"/>
  </si>
  <si>
    <t>(단위 : 원)</t>
    <phoneticPr fontId="3" type="noConversion"/>
  </si>
  <si>
    <t>차량비</t>
    <phoneticPr fontId="13" type="noConversion"/>
  </si>
  <si>
    <t>입금오류</t>
    <phoneticPr fontId="3" type="noConversion"/>
  </si>
  <si>
    <t>전년이월금</t>
    <phoneticPr fontId="3" type="noConversion"/>
  </si>
  <si>
    <t>차량비</t>
    <phoneticPr fontId="3" type="noConversion"/>
  </si>
  <si>
    <t>2-4. 후원금 수입 및 사용결과 보고서</t>
    <phoneticPr fontId="13" type="noConversion"/>
  </si>
  <si>
    <t>1-1) 지정후원금(금전) 사용명세서                                                                           (단위 : 원)</t>
    <phoneticPr fontId="3" type="noConversion"/>
  </si>
  <si>
    <t>1) 지정후원금(금전) 수입 명세서                                                                                                      (단위 : 원)</t>
    <phoneticPr fontId="3" type="noConversion"/>
  </si>
  <si>
    <t>1) 지정후원금</t>
    <phoneticPr fontId="3" type="noConversion"/>
  </si>
  <si>
    <t>수수료</t>
    <phoneticPr fontId="13" type="noConversion"/>
  </si>
  <si>
    <t>재가센터전출금</t>
    <phoneticPr fontId="13" type="noConversion"/>
  </si>
  <si>
    <t>재가센터전출금</t>
    <phoneticPr fontId="3" type="noConversion"/>
  </si>
  <si>
    <t>입금오류환불금</t>
    <phoneticPr fontId="3" type="noConversion"/>
  </si>
  <si>
    <t>1-1) 비지정후원금(금전) 사용명세서                                                                    (단위 : 원)</t>
    <phoneticPr fontId="3" type="noConversion"/>
  </si>
  <si>
    <t>문호용</t>
    <phoneticPr fontId="3" type="noConversion"/>
  </si>
  <si>
    <t>신동수</t>
    <phoneticPr fontId="3" type="noConversion"/>
  </si>
  <si>
    <t>정정숙</t>
    <phoneticPr fontId="3" type="noConversion"/>
  </si>
  <si>
    <t>기타후원</t>
    <phoneticPr fontId="3" type="noConversion"/>
  </si>
  <si>
    <t>밝은언덕의 발전과 가족을 위해</t>
    <phoneticPr fontId="3" type="noConversion"/>
  </si>
  <si>
    <t>후원금수입(비지정)</t>
    <phoneticPr fontId="3" type="noConversion"/>
  </si>
  <si>
    <t>소         계</t>
    <phoneticPr fontId="3" type="noConversion"/>
  </si>
  <si>
    <t>수용비및수수료</t>
    <phoneticPr fontId="3" type="noConversion"/>
  </si>
  <si>
    <t>후원금수입(지정)</t>
    <phoneticPr fontId="3" type="noConversion"/>
  </si>
  <si>
    <t>간식</t>
    <phoneticPr fontId="3" type="noConversion"/>
  </si>
  <si>
    <t>box</t>
    <phoneticPr fontId="3" type="noConversion"/>
  </si>
  <si>
    <t>강식품</t>
    <phoneticPr fontId="3" type="noConversion"/>
  </si>
  <si>
    <t>부식</t>
    <phoneticPr fontId="3" type="noConversion"/>
  </si>
  <si>
    <t>수용비및수수료</t>
    <phoneticPr fontId="3" type="noConversion"/>
  </si>
  <si>
    <t>사무운영비</t>
    <phoneticPr fontId="3" type="noConversion"/>
  </si>
  <si>
    <t>10월</t>
    <phoneticPr fontId="3" type="noConversion"/>
  </si>
  <si>
    <t>주식</t>
    <phoneticPr fontId="3" type="noConversion"/>
  </si>
  <si>
    <t>밝은언덕의 발전과 가족을 위해</t>
    <phoneticPr fontId="3" type="noConversion"/>
  </si>
  <si>
    <t>후원금수입(비지정)</t>
    <phoneticPr fontId="3" type="noConversion"/>
  </si>
  <si>
    <t>쌀20kg</t>
    <phoneticPr fontId="3" type="noConversion"/>
  </si>
  <si>
    <t>수용기관경비</t>
    <phoneticPr fontId="3" type="noConversion"/>
  </si>
  <si>
    <t>기타후원</t>
    <phoneticPr fontId="3" type="noConversion"/>
  </si>
  <si>
    <t>밝은언덕의 발전과 가족을 위해</t>
    <phoneticPr fontId="3" type="noConversion"/>
  </si>
  <si>
    <t>후원금수입(비지정)</t>
    <phoneticPr fontId="3" type="noConversion"/>
  </si>
  <si>
    <t>기타후원</t>
    <phoneticPr fontId="3" type="noConversion"/>
  </si>
  <si>
    <t>수용비및수수료</t>
    <phoneticPr fontId="3" type="noConversion"/>
  </si>
  <si>
    <t>사무운영비</t>
    <phoneticPr fontId="3" type="noConversion"/>
  </si>
  <si>
    <t>후원금수입(비지정)</t>
    <phoneticPr fontId="3" type="noConversion"/>
  </si>
  <si>
    <t>바나나</t>
    <phoneticPr fontId="3" type="noConversion"/>
  </si>
  <si>
    <t>box</t>
    <phoneticPr fontId="3" type="noConversion"/>
  </si>
  <si>
    <t>귤</t>
    <phoneticPr fontId="3" type="noConversion"/>
  </si>
  <si>
    <t>box</t>
    <phoneticPr fontId="3" type="noConversion"/>
  </si>
  <si>
    <t>사탕</t>
    <phoneticPr fontId="3" type="noConversion"/>
  </si>
  <si>
    <t>가래떡</t>
    <phoneticPr fontId="3" type="noConversion"/>
  </si>
  <si>
    <t>1월</t>
    <phoneticPr fontId="3" type="noConversion"/>
  </si>
  <si>
    <t>밝은언덕노인요양원</t>
    <phoneticPr fontId="3" type="noConversion"/>
  </si>
  <si>
    <t>기타후원</t>
    <phoneticPr fontId="3" type="noConversion"/>
  </si>
  <si>
    <t>밝은언덕의 발전과 가족을 위해</t>
    <phoneticPr fontId="3" type="noConversion"/>
  </si>
  <si>
    <t>후원금수입(비지정)</t>
    <phoneticPr fontId="3" type="noConversion"/>
  </si>
  <si>
    <t>수용비및수수료</t>
    <phoneticPr fontId="3" type="noConversion"/>
  </si>
  <si>
    <t>사무운영비</t>
    <phoneticPr fontId="3" type="noConversion"/>
  </si>
  <si>
    <t>후원금수입(비지정)</t>
    <phoneticPr fontId="3" type="noConversion"/>
  </si>
  <si>
    <t>수용기관경비</t>
    <phoneticPr fontId="3" type="noConversion"/>
  </si>
  <si>
    <t>입소자수용경비</t>
    <phoneticPr fontId="3" type="noConversion"/>
  </si>
  <si>
    <t>수용기관경비</t>
    <phoneticPr fontId="3" type="noConversion"/>
  </si>
  <si>
    <t>입소자수용경비</t>
    <phoneticPr fontId="3" type="noConversion"/>
  </si>
  <si>
    <t>지정후원</t>
    <phoneticPr fontId="3" type="noConversion"/>
  </si>
  <si>
    <t>밝은언덕의 발전과 가족을 위해</t>
    <phoneticPr fontId="3" type="noConversion"/>
  </si>
  <si>
    <t>후원금수입(지정)</t>
    <phoneticPr fontId="3" type="noConversion"/>
  </si>
  <si>
    <t>수용비및수수료</t>
  </si>
  <si>
    <t>운영비</t>
    <phoneticPr fontId="3" type="noConversion"/>
  </si>
  <si>
    <t>사업운영비</t>
    <phoneticPr fontId="3" type="noConversion"/>
  </si>
  <si>
    <t>기타후원</t>
    <phoneticPr fontId="3" type="noConversion"/>
  </si>
  <si>
    <t>밝은언덕의 발전과 가족을 위해</t>
    <phoneticPr fontId="3" type="noConversion"/>
  </si>
  <si>
    <t>후원금수입(비지정)</t>
    <phoneticPr fontId="3" type="noConversion"/>
  </si>
  <si>
    <t>후원금수입(비지정)</t>
    <phoneticPr fontId="3" type="noConversion"/>
  </si>
  <si>
    <t>수용비및수수료</t>
    <phoneticPr fontId="3" type="noConversion"/>
  </si>
  <si>
    <t>수용기관경비</t>
    <phoneticPr fontId="3" type="noConversion"/>
  </si>
  <si>
    <t>입소자수용경비</t>
    <phoneticPr fontId="3" type="noConversion"/>
  </si>
  <si>
    <t>사무운영비</t>
    <phoneticPr fontId="3" type="noConversion"/>
  </si>
  <si>
    <t>인건비</t>
    <phoneticPr fontId="3" type="noConversion"/>
  </si>
  <si>
    <t>인건비</t>
    <phoneticPr fontId="3" type="noConversion"/>
  </si>
  <si>
    <t>사업운영비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</si>
  <si>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</si>
  <si>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</si>
  <si>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</si>
  <si>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Box</t>
  </si>
  <si>
    <t>box</t>
  </si>
  <si>
    <t xml:space="preserve"> BOX</t>
  </si>
  <si>
    <t>가마</t>
    <phoneticPr fontId="3" type="noConversion"/>
  </si>
  <si>
    <t>BOX</t>
  </si>
  <si>
    <t xml:space="preserve">물티슈 </t>
    <phoneticPr fontId="3" type="noConversion"/>
  </si>
  <si>
    <t xml:space="preserve">쌀 </t>
    <phoneticPr fontId="3" type="noConversion"/>
  </si>
  <si>
    <t xml:space="preserve">비타500 </t>
    <phoneticPr fontId="3" type="noConversion"/>
  </si>
  <si>
    <t xml:space="preserve">손소독제 </t>
    <phoneticPr fontId="3" type="noConversion"/>
  </si>
  <si>
    <t>마스크</t>
    <phoneticPr fontId="3" type="noConversion"/>
  </si>
  <si>
    <t>EA</t>
    <phoneticPr fontId="3" type="noConversion"/>
  </si>
  <si>
    <t xml:space="preserve">요구르트 </t>
    <phoneticPr fontId="3" type="noConversion"/>
  </si>
  <si>
    <t xml:space="preserve">과자 </t>
    <phoneticPr fontId="3" type="noConversion"/>
  </si>
  <si>
    <t>box</t>
    <phoneticPr fontId="3" type="noConversion"/>
  </si>
  <si>
    <t>쌈채소</t>
    <phoneticPr fontId="3" type="noConversion"/>
  </si>
  <si>
    <t>EA</t>
    <phoneticPr fontId="3" type="noConversion"/>
  </si>
  <si>
    <t xml:space="preserve">어묵 </t>
    <phoneticPr fontId="3" type="noConversion"/>
  </si>
  <si>
    <t xml:space="preserve">숙주나물 </t>
    <phoneticPr fontId="3" type="noConversion"/>
  </si>
  <si>
    <t>용품</t>
    <phoneticPr fontId="3" type="noConversion"/>
  </si>
  <si>
    <t xml:space="preserve">국수 7kg </t>
    <phoneticPr fontId="3" type="noConversion"/>
  </si>
  <si>
    <t>바나나</t>
    <phoneticPr fontId="3" type="noConversion"/>
  </si>
  <si>
    <t>BOX</t>
    <phoneticPr fontId="3" type="noConversion"/>
  </si>
  <si>
    <t xml:space="preserve">마시는 요구르트 </t>
    <phoneticPr fontId="3" type="noConversion"/>
  </si>
  <si>
    <t>참외</t>
    <phoneticPr fontId="3" type="noConversion"/>
  </si>
  <si>
    <t xml:space="preserve">바나나 </t>
    <phoneticPr fontId="3" type="noConversion"/>
  </si>
  <si>
    <t xml:space="preserve">국수 </t>
    <phoneticPr fontId="3" type="noConversion"/>
  </si>
  <si>
    <t xml:space="preserve">김치 </t>
    <phoneticPr fontId="3" type="noConversion"/>
  </si>
  <si>
    <t>kg</t>
    <phoneticPr fontId="3" type="noConversion"/>
  </si>
  <si>
    <t xml:space="preserve">돈까스 </t>
    <phoneticPr fontId="3" type="noConversion"/>
  </si>
  <si>
    <t>월         계</t>
    <phoneticPr fontId="3" type="noConversion"/>
  </si>
  <si>
    <t>결산이자</t>
    <phoneticPr fontId="3" type="noConversion"/>
  </si>
  <si>
    <t>기타후원</t>
    <phoneticPr fontId="3" type="noConversion"/>
  </si>
  <si>
    <t>기타후원</t>
    <phoneticPr fontId="3" type="noConversion"/>
  </si>
  <si>
    <t>기타후원</t>
    <phoneticPr fontId="3" type="noConversion"/>
  </si>
  <si>
    <t>결산이자</t>
    <phoneticPr fontId="3" type="noConversion"/>
  </si>
  <si>
    <t>6월</t>
    <phoneticPr fontId="3" type="noConversion"/>
  </si>
  <si>
    <t>기저귀</t>
    <phoneticPr fontId="3" type="noConversion"/>
  </si>
  <si>
    <t>김치</t>
    <phoneticPr fontId="3" type="noConversion"/>
  </si>
  <si>
    <t>블루베리</t>
    <phoneticPr fontId="3" type="noConversion"/>
  </si>
  <si>
    <t>kg</t>
    <phoneticPr fontId="3" type="noConversion"/>
  </si>
  <si>
    <t>box</t>
    <phoneticPr fontId="3" type="noConversion"/>
  </si>
  <si>
    <t>kg</t>
    <phoneticPr fontId="3" type="noConversion"/>
  </si>
  <si>
    <t>box</t>
    <phoneticPr fontId="3" type="noConversion"/>
  </si>
  <si>
    <t>동심</t>
    <phoneticPr fontId="3" type="noConversion"/>
  </si>
  <si>
    <t>간식</t>
    <phoneticPr fontId="3" type="noConversion"/>
  </si>
  <si>
    <t>기타후원</t>
  </si>
  <si>
    <t>7월</t>
    <phoneticPr fontId="3" type="noConversion"/>
  </si>
  <si>
    <t>복숭아</t>
    <phoneticPr fontId="3" type="noConversion"/>
  </si>
  <si>
    <t>기저귀</t>
    <phoneticPr fontId="3" type="noConversion"/>
  </si>
  <si>
    <t>7월</t>
    <phoneticPr fontId="3" type="noConversion"/>
  </si>
  <si>
    <t>월         계</t>
    <phoneticPr fontId="3" type="noConversion"/>
  </si>
  <si>
    <t xml:space="preserve">삼계탕 </t>
    <phoneticPr fontId="3" type="noConversion"/>
  </si>
  <si>
    <t>8월</t>
    <phoneticPr fontId="3" type="noConversion"/>
  </si>
  <si>
    <t>삼계탕</t>
    <phoneticPr fontId="3" type="noConversion"/>
  </si>
  <si>
    <t>인건비</t>
    <phoneticPr fontId="3" type="noConversion"/>
  </si>
  <si>
    <t>사무운영비</t>
    <phoneticPr fontId="3" type="noConversion"/>
  </si>
  <si>
    <t>사업운영비</t>
    <phoneticPr fontId="3" type="noConversion"/>
  </si>
  <si>
    <t>국수 8kg</t>
  </si>
  <si>
    <t>포대</t>
    <phoneticPr fontId="3" type="noConversion"/>
  </si>
  <si>
    <t>9월</t>
    <phoneticPr fontId="3" type="noConversion"/>
  </si>
  <si>
    <t xml:space="preserve">떡 </t>
    <phoneticPr fontId="3" type="noConversion"/>
  </si>
  <si>
    <t>box</t>
    <phoneticPr fontId="3" type="noConversion"/>
  </si>
  <si>
    <t>에어매트</t>
    <phoneticPr fontId="3" type="noConversion"/>
  </si>
  <si>
    <t>EA</t>
    <phoneticPr fontId="3" type="noConversion"/>
  </si>
  <si>
    <t>11월</t>
    <phoneticPr fontId="3" type="noConversion"/>
  </si>
  <si>
    <t>마스크</t>
    <phoneticPr fontId="3" type="noConversion"/>
  </si>
  <si>
    <t>쌀</t>
    <phoneticPr fontId="3" type="noConversion"/>
  </si>
  <si>
    <t>kg</t>
    <phoneticPr fontId="3" type="noConversion"/>
  </si>
  <si>
    <t>공진단</t>
    <phoneticPr fontId="3" type="noConversion"/>
  </si>
  <si>
    <t>ea</t>
    <phoneticPr fontId="3" type="noConversion"/>
  </si>
  <si>
    <t>파스</t>
    <phoneticPr fontId="3" type="noConversion"/>
  </si>
  <si>
    <t>ea</t>
    <phoneticPr fontId="3" type="noConversion"/>
  </si>
  <si>
    <t>소체환</t>
    <phoneticPr fontId="3" type="noConversion"/>
  </si>
  <si>
    <t>ea</t>
    <phoneticPr fontId="3" type="noConversion"/>
  </si>
  <si>
    <t>쌍패탕</t>
    <phoneticPr fontId="3" type="noConversion"/>
  </si>
  <si>
    <t>ea</t>
    <phoneticPr fontId="3" type="noConversion"/>
  </si>
  <si>
    <t>11월</t>
    <phoneticPr fontId="3" type="noConversion"/>
  </si>
  <si>
    <t>인건비</t>
  </si>
  <si>
    <t>1) 비지정후원금(금전) 수입 명세서                                                                                  (단위 : 원)</t>
    <phoneticPr fontId="3" type="noConversion"/>
  </si>
  <si>
    <t>12월</t>
    <phoneticPr fontId="3" type="noConversion"/>
  </si>
  <si>
    <t>소화기 받침대</t>
    <phoneticPr fontId="3" type="noConversion"/>
  </si>
  <si>
    <t>ea</t>
    <phoneticPr fontId="3" type="noConversion"/>
  </si>
  <si>
    <t>찹쌀</t>
    <phoneticPr fontId="3" type="noConversion"/>
  </si>
  <si>
    <t>팥</t>
    <phoneticPr fontId="3" type="noConversion"/>
  </si>
  <si>
    <t>되</t>
    <phoneticPr fontId="3" type="noConversion"/>
  </si>
  <si>
    <t>되</t>
    <phoneticPr fontId="3" type="noConversion"/>
  </si>
  <si>
    <t>12월</t>
    <phoneticPr fontId="3" type="noConversion"/>
  </si>
  <si>
    <t>나물</t>
    <phoneticPr fontId="3" type="noConversion"/>
  </si>
  <si>
    <t>법농스님</t>
    <phoneticPr fontId="3" type="noConversion"/>
  </si>
  <si>
    <t>보리빵</t>
    <phoneticPr fontId="3" type="noConversion"/>
  </si>
  <si>
    <t>무</t>
    <phoneticPr fontId="3" type="noConversion"/>
  </si>
  <si>
    <t xml:space="preserve">얼갈이 </t>
    <phoneticPr fontId="3" type="noConversion"/>
  </si>
  <si>
    <t>보리빵</t>
    <phoneticPr fontId="3" type="noConversion"/>
  </si>
  <si>
    <t>ea</t>
    <phoneticPr fontId="3" type="noConversion"/>
  </si>
  <si>
    <t>가마</t>
    <phoneticPr fontId="3" type="noConversion"/>
  </si>
  <si>
    <t>보리빵</t>
    <phoneticPr fontId="3" type="noConversion"/>
  </si>
  <si>
    <t>법농스님</t>
    <phoneticPr fontId="3" type="noConversion"/>
  </si>
  <si>
    <t>월     계</t>
    <phoneticPr fontId="3" type="noConversion"/>
  </si>
  <si>
    <t>소     계</t>
    <phoneticPr fontId="3" type="noConversion"/>
  </si>
  <si>
    <t>법농스님</t>
    <phoneticPr fontId="3" type="noConversion"/>
  </si>
  <si>
    <t>용품</t>
    <phoneticPr fontId="3" type="noConversion"/>
  </si>
  <si>
    <t>간식</t>
    <phoneticPr fontId="3" type="noConversion"/>
  </si>
  <si>
    <t>수건</t>
    <phoneticPr fontId="3" type="noConversion"/>
  </si>
  <si>
    <t>EA</t>
    <phoneticPr fontId="3" type="noConversion"/>
  </si>
  <si>
    <t>평화사</t>
    <phoneticPr fontId="3" type="noConversion"/>
  </si>
  <si>
    <t>부식</t>
    <phoneticPr fontId="3" type="noConversion"/>
  </si>
  <si>
    <t>쌀</t>
    <phoneticPr fontId="3" type="noConversion"/>
  </si>
  <si>
    <t>가마</t>
    <phoneticPr fontId="3" type="noConversion"/>
  </si>
  <si>
    <t>1월</t>
    <phoneticPr fontId="3" type="noConversion"/>
  </si>
  <si>
    <t>2월</t>
    <phoneticPr fontId="3" type="noConversion"/>
  </si>
  <si>
    <t>동원떡집 (이명구)</t>
    <phoneticPr fontId="3" type="noConversion"/>
  </si>
  <si>
    <t>평화사</t>
    <phoneticPr fontId="3" type="noConversion"/>
  </si>
  <si>
    <t>미타사</t>
    <phoneticPr fontId="3" type="noConversion"/>
  </si>
  <si>
    <t>로얄장</t>
    <phoneticPr fontId="3" type="noConversion"/>
  </si>
  <si>
    <t>정우숙 어르신 사위</t>
    <phoneticPr fontId="3" type="noConversion"/>
  </si>
  <si>
    <t>중랑 건강 가정 · 다문화센터</t>
    <phoneticPr fontId="3" type="noConversion"/>
  </si>
  <si>
    <t>수건</t>
    <phoneticPr fontId="3" type="noConversion"/>
  </si>
  <si>
    <t>ea</t>
    <phoneticPr fontId="3" type="noConversion"/>
  </si>
  <si>
    <t>주식</t>
    <phoneticPr fontId="3" type="noConversion"/>
  </si>
  <si>
    <t>떡국</t>
    <phoneticPr fontId="3" type="noConversion"/>
  </si>
  <si>
    <t>box</t>
    <phoneticPr fontId="3" type="noConversion"/>
  </si>
  <si>
    <t>쌀</t>
    <phoneticPr fontId="3" type="noConversion"/>
  </si>
  <si>
    <t>가마</t>
    <phoneticPr fontId="3" type="noConversion"/>
  </si>
  <si>
    <t>주식</t>
    <phoneticPr fontId="3" type="noConversion"/>
  </si>
  <si>
    <t>가마</t>
    <phoneticPr fontId="3" type="noConversion"/>
  </si>
  <si>
    <t>말</t>
    <phoneticPr fontId="3" type="noConversion"/>
  </si>
  <si>
    <t>쌀밥</t>
    <phoneticPr fontId="3" type="noConversion"/>
  </si>
  <si>
    <t>상추</t>
    <phoneticPr fontId="3" type="noConversion"/>
  </si>
  <si>
    <t>가마</t>
    <phoneticPr fontId="3" type="noConversion"/>
  </si>
  <si>
    <t>자루</t>
    <phoneticPr fontId="3" type="noConversion"/>
  </si>
  <si>
    <t>수용기관경비</t>
    <phoneticPr fontId="3" type="noConversion"/>
  </si>
  <si>
    <t>기타후원</t>
    <phoneticPr fontId="3" type="noConversion"/>
  </si>
  <si>
    <t>수용비및수수료</t>
    <phoneticPr fontId="3" type="noConversion"/>
  </si>
  <si>
    <t>입소자수용경비</t>
    <phoneticPr fontId="3" type="noConversion"/>
  </si>
  <si>
    <t>수용기관경비</t>
    <phoneticPr fontId="3" type="noConversion"/>
  </si>
  <si>
    <t>다원 잔기지 떡</t>
    <phoneticPr fontId="3" type="noConversion"/>
  </si>
  <si>
    <t>떡</t>
    <phoneticPr fontId="3" type="noConversion"/>
  </si>
  <si>
    <t>장복화</t>
    <phoneticPr fontId="3" type="noConversion"/>
  </si>
  <si>
    <t>부식</t>
    <phoneticPr fontId="3" type="noConversion"/>
  </si>
  <si>
    <t>케일</t>
    <phoneticPr fontId="3" type="noConversion"/>
  </si>
  <si>
    <t>3월</t>
    <phoneticPr fontId="3" type="noConversion"/>
  </si>
  <si>
    <t>떡</t>
    <phoneticPr fontId="3" type="noConversion"/>
  </si>
  <si>
    <t>케일</t>
    <phoneticPr fontId="3" type="noConversion"/>
  </si>
  <si>
    <t>3월</t>
    <phoneticPr fontId="3" type="noConversion"/>
  </si>
  <si>
    <t>국수 7kg</t>
    <phoneticPr fontId="3" type="noConversion"/>
  </si>
  <si>
    <t>국수 7kg</t>
    <phoneticPr fontId="3" type="noConversion"/>
  </si>
  <si>
    <t>충북청과</t>
    <phoneticPr fontId="3" type="noConversion"/>
  </si>
  <si>
    <t>우리떡방앗간</t>
    <phoneticPr fontId="3" type="noConversion"/>
  </si>
  <si>
    <t>4월</t>
    <phoneticPr fontId="3" type="noConversion"/>
  </si>
  <si>
    <t>케일</t>
    <phoneticPr fontId="3" type="noConversion"/>
  </si>
  <si>
    <t>부식</t>
    <phoneticPr fontId="3" type="noConversion"/>
  </si>
  <si>
    <t>참사랑농장</t>
    <phoneticPr fontId="3" type="noConversion"/>
  </si>
  <si>
    <t>송로버섯</t>
    <phoneticPr fontId="3" type="noConversion"/>
  </si>
  <si>
    <t>복덕화</t>
    <phoneticPr fontId="3" type="noConversion"/>
  </si>
  <si>
    <t>box</t>
    <phoneticPr fontId="3" type="noConversion"/>
  </si>
  <si>
    <t>다원잔기지떡</t>
    <phoneticPr fontId="3" type="noConversion"/>
  </si>
  <si>
    <t>간식</t>
    <phoneticPr fontId="3" type="noConversion"/>
  </si>
  <si>
    <t>잔기지떡</t>
    <phoneticPr fontId="3" type="noConversion"/>
  </si>
  <si>
    <t>정수스님</t>
    <phoneticPr fontId="3" type="noConversion"/>
  </si>
  <si>
    <t>간식</t>
    <phoneticPr fontId="3" type="noConversion"/>
  </si>
  <si>
    <t>바나나</t>
    <phoneticPr fontId="3" type="noConversion"/>
  </si>
  <si>
    <t>강미자</t>
    <phoneticPr fontId="3" type="noConversion"/>
  </si>
  <si>
    <t>부식</t>
    <phoneticPr fontId="3" type="noConversion"/>
  </si>
  <si>
    <t>상추</t>
    <phoneticPr fontId="3" type="noConversion"/>
  </si>
  <si>
    <t>복덕화</t>
    <phoneticPr fontId="3" type="noConversion"/>
  </si>
  <si>
    <t>부식</t>
    <phoneticPr fontId="3" type="noConversion"/>
  </si>
  <si>
    <t>야채</t>
    <phoneticPr fontId="3" type="noConversion"/>
  </si>
  <si>
    <t>box</t>
    <phoneticPr fontId="3" type="noConversion"/>
  </si>
  <si>
    <t>결산법인세</t>
    <phoneticPr fontId="3" type="noConversion"/>
  </si>
  <si>
    <t>결산지방세</t>
    <phoneticPr fontId="3" type="noConversion"/>
  </si>
  <si>
    <t>CMS수수료</t>
    <phoneticPr fontId="3" type="noConversion"/>
  </si>
  <si>
    <t>CMS사용료</t>
    <phoneticPr fontId="3" type="noConversion"/>
  </si>
  <si>
    <t>CMS수수료</t>
    <phoneticPr fontId="3" type="noConversion"/>
  </si>
  <si>
    <t>6월</t>
    <phoneticPr fontId="3" type="noConversion"/>
  </si>
  <si>
    <t>떠먹는요구르트</t>
    <phoneticPr fontId="3" type="noConversion"/>
  </si>
  <si>
    <t>권인숙</t>
    <phoneticPr fontId="3" type="noConversion"/>
  </si>
  <si>
    <t>EA</t>
    <phoneticPr fontId="3" type="noConversion"/>
  </si>
  <si>
    <t>법농스님</t>
    <phoneticPr fontId="3" type="noConversion"/>
  </si>
  <si>
    <t>열무 오이</t>
    <phoneticPr fontId="3" type="noConversion"/>
  </si>
  <si>
    <t>오이 열무</t>
    <phoneticPr fontId="3" type="noConversion"/>
  </si>
  <si>
    <t>수퍼백</t>
    <phoneticPr fontId="3" type="noConversion"/>
  </si>
  <si>
    <t>EA</t>
    <phoneticPr fontId="3" type="noConversion"/>
  </si>
  <si>
    <t>다원잔기지떡</t>
    <phoneticPr fontId="3" type="noConversion"/>
  </si>
  <si>
    <t>간식</t>
    <phoneticPr fontId="3" type="noConversion"/>
  </si>
  <si>
    <t xml:space="preserve">잔기지떡 </t>
    <phoneticPr fontId="3" type="noConversion"/>
  </si>
  <si>
    <t>지영수</t>
    <phoneticPr fontId="3" type="noConversion"/>
  </si>
  <si>
    <t>복숭아</t>
    <phoneticPr fontId="3" type="noConversion"/>
  </si>
  <si>
    <t>장교순요양보호사선생님 지인</t>
    <phoneticPr fontId="3" type="noConversion"/>
  </si>
  <si>
    <t>수박</t>
    <phoneticPr fontId="3" type="noConversion"/>
  </si>
  <si>
    <t>EM소독약</t>
    <phoneticPr fontId="3" type="noConversion"/>
  </si>
  <si>
    <t>용품</t>
    <phoneticPr fontId="3" type="noConversion"/>
  </si>
  <si>
    <t>장차남어르신 보호자분</t>
    <phoneticPr fontId="3" type="noConversion"/>
  </si>
  <si>
    <t>간식</t>
    <phoneticPr fontId="3" type="noConversion"/>
  </si>
  <si>
    <t>방울토마토</t>
    <phoneticPr fontId="3" type="noConversion"/>
  </si>
  <si>
    <t>BOX</t>
    <phoneticPr fontId="3" type="noConversion"/>
  </si>
  <si>
    <t>장복화</t>
    <phoneticPr fontId="3" type="noConversion"/>
  </si>
  <si>
    <t>부식</t>
    <phoneticPr fontId="3" type="noConversion"/>
  </si>
  <si>
    <t>오이, 아욱</t>
    <phoneticPr fontId="3" type="noConversion"/>
  </si>
  <si>
    <t>BOX</t>
    <phoneticPr fontId="3" type="noConversion"/>
  </si>
  <si>
    <t>이천분어르신 보호자분</t>
    <phoneticPr fontId="3" type="noConversion"/>
  </si>
  <si>
    <t>복숭아</t>
    <phoneticPr fontId="3" type="noConversion"/>
  </si>
  <si>
    <t>김영아</t>
    <phoneticPr fontId="3" type="noConversion"/>
  </si>
  <si>
    <t>주식</t>
    <phoneticPr fontId="3" type="noConversion"/>
  </si>
  <si>
    <t>7월</t>
    <phoneticPr fontId="3" type="noConversion"/>
  </si>
  <si>
    <t>한마음산원</t>
    <phoneticPr fontId="3" type="noConversion"/>
  </si>
  <si>
    <t>입소자수용경비</t>
    <phoneticPr fontId="3" type="noConversion"/>
  </si>
  <si>
    <t>수용기관경비</t>
    <phoneticPr fontId="3" type="noConversion"/>
  </si>
  <si>
    <t>8월</t>
    <phoneticPr fontId="3" type="noConversion"/>
  </si>
  <si>
    <t>지영수</t>
    <phoneticPr fontId="3" type="noConversion"/>
  </si>
  <si>
    <t>연광수</t>
    <phoneticPr fontId="3" type="noConversion"/>
  </si>
  <si>
    <t>부식</t>
    <phoneticPr fontId="3" type="noConversion"/>
  </si>
  <si>
    <t>깻잎</t>
    <phoneticPr fontId="3" type="noConversion"/>
  </si>
  <si>
    <t>자루</t>
    <phoneticPr fontId="3" type="noConversion"/>
  </si>
  <si>
    <t>복숭아</t>
    <phoneticPr fontId="3" type="noConversion"/>
  </si>
  <si>
    <t>box</t>
    <phoneticPr fontId="3" type="noConversion"/>
  </si>
  <si>
    <t>8월</t>
    <phoneticPr fontId="3" type="noConversion"/>
  </si>
  <si>
    <t>권열</t>
  </si>
  <si>
    <t>CMS집금</t>
  </si>
  <si>
    <t>김분례</t>
  </si>
  <si>
    <t>020-김홍태</t>
  </si>
  <si>
    <t>주석진레미콘</t>
  </si>
  <si>
    <t>ＣＭＳ사용료</t>
  </si>
  <si>
    <t>이상돈</t>
  </si>
  <si>
    <t>김명옥</t>
  </si>
  <si>
    <t>배정열</t>
  </si>
  <si>
    <t>배경달</t>
  </si>
  <si>
    <t>임만빈</t>
  </si>
  <si>
    <t>청정행</t>
  </si>
  <si>
    <t>유순남</t>
  </si>
  <si>
    <t>장한미</t>
  </si>
  <si>
    <t>한경희</t>
  </si>
  <si>
    <t>이계오</t>
  </si>
  <si>
    <t>김우영</t>
  </si>
  <si>
    <t>정인숙</t>
  </si>
  <si>
    <t>약산사 법정스님</t>
    <phoneticPr fontId="3" type="noConversion"/>
  </si>
  <si>
    <t>주식</t>
    <phoneticPr fontId="3" type="noConversion"/>
  </si>
  <si>
    <t>쌀국수 300ea</t>
    <phoneticPr fontId="3" type="noConversion"/>
  </si>
  <si>
    <t>파인애플</t>
    <phoneticPr fontId="3" type="noConversion"/>
  </si>
  <si>
    <t>태백청과</t>
    <phoneticPr fontId="3" type="noConversion"/>
  </si>
  <si>
    <t>9월</t>
    <phoneticPr fontId="3" type="noConversion"/>
  </si>
  <si>
    <t>엄주동</t>
  </si>
  <si>
    <t>조인푸드기저귀</t>
  </si>
  <si>
    <t>김진운</t>
  </si>
  <si>
    <t>휴대전화집금</t>
  </si>
  <si>
    <t>이용희</t>
  </si>
  <si>
    <t xml:space="preserve"> </t>
    <phoneticPr fontId="3" type="noConversion"/>
  </si>
  <si>
    <t>잔기지떡</t>
    <phoneticPr fontId="3" type="noConversion"/>
  </si>
  <si>
    <t>간식</t>
    <phoneticPr fontId="3" type="noConversion"/>
  </si>
  <si>
    <t xml:space="preserve">잔기지떡 </t>
    <phoneticPr fontId="3" type="noConversion"/>
  </si>
  <si>
    <t>메디웰아이엔씨</t>
    <phoneticPr fontId="3" type="noConversion"/>
  </si>
  <si>
    <t>부식</t>
    <phoneticPr fontId="3" type="noConversion"/>
  </si>
  <si>
    <t>당뇨식</t>
    <phoneticPr fontId="3" type="noConversion"/>
  </si>
  <si>
    <t>프로틴</t>
    <phoneticPr fontId="3" type="noConversion"/>
  </si>
  <si>
    <t>구수한맛</t>
    <phoneticPr fontId="3" type="noConversion"/>
  </si>
  <si>
    <t>화이바 플러스</t>
    <phoneticPr fontId="3" type="noConversion"/>
  </si>
  <si>
    <t>티에프</t>
    <phoneticPr fontId="3" type="noConversion"/>
  </si>
  <si>
    <t>2021/11/30</t>
  </si>
  <si>
    <t>2021/11/29</t>
  </si>
  <si>
    <t>2021/11/26</t>
  </si>
  <si>
    <t>2021/11/25</t>
  </si>
  <si>
    <t>2021/11/24</t>
  </si>
  <si>
    <t>2021/11/22</t>
  </si>
  <si>
    <t>2021/11/19</t>
  </si>
  <si>
    <t>2021/11/18</t>
  </si>
  <si>
    <t>2021/11/17</t>
  </si>
  <si>
    <t>2021/11/15</t>
  </si>
  <si>
    <t>2021/11/14</t>
  </si>
  <si>
    <t>2021/11/12</t>
  </si>
  <si>
    <t>2021/11/10</t>
  </si>
  <si>
    <t>2021/11/08</t>
  </si>
  <si>
    <t>2021/11/06</t>
  </si>
  <si>
    <t>2021/11/05</t>
  </si>
  <si>
    <t>2021/11/03</t>
  </si>
  <si>
    <t>2021/11/01</t>
  </si>
  <si>
    <t>정기후원서승석</t>
  </si>
  <si>
    <t>이경기</t>
  </si>
  <si>
    <t>강성용</t>
  </si>
  <si>
    <t>홍순영</t>
  </si>
  <si>
    <t>애터미 주식회사</t>
    <phoneticPr fontId="3" type="noConversion"/>
  </si>
  <si>
    <t>강미자</t>
    <phoneticPr fontId="3" type="noConversion"/>
  </si>
  <si>
    <t>도인순</t>
    <phoneticPr fontId="3" type="noConversion"/>
  </si>
  <si>
    <t>장복화</t>
    <phoneticPr fontId="3" type="noConversion"/>
  </si>
  <si>
    <t>감곡연화보살</t>
    <phoneticPr fontId="3" type="noConversion"/>
  </si>
  <si>
    <t>부식</t>
    <phoneticPr fontId="3" type="noConversion"/>
  </si>
  <si>
    <t>주식</t>
    <phoneticPr fontId="3" type="noConversion"/>
  </si>
  <si>
    <t>부식</t>
    <phoneticPr fontId="3" type="noConversion"/>
  </si>
  <si>
    <t>간식</t>
    <phoneticPr fontId="3" type="noConversion"/>
  </si>
  <si>
    <t>두유</t>
    <phoneticPr fontId="3" type="noConversion"/>
  </si>
  <si>
    <t>쌀</t>
    <phoneticPr fontId="3" type="noConversion"/>
  </si>
  <si>
    <t>가마니</t>
    <phoneticPr fontId="3" type="noConversion"/>
  </si>
  <si>
    <t>표고버섯</t>
    <phoneticPr fontId="3" type="noConversion"/>
  </si>
  <si>
    <t>열무</t>
    <phoneticPr fontId="3" type="noConversion"/>
  </si>
  <si>
    <t>자루</t>
    <phoneticPr fontId="3" type="noConversion"/>
  </si>
  <si>
    <t>사과</t>
    <phoneticPr fontId="3" type="noConversion"/>
  </si>
  <si>
    <t>배추</t>
    <phoneticPr fontId="3" type="noConversion"/>
  </si>
  <si>
    <t>무</t>
    <phoneticPr fontId="3" type="noConversion"/>
  </si>
  <si>
    <t>11월</t>
    <phoneticPr fontId="3" type="noConversion"/>
  </si>
  <si>
    <t>장홍원</t>
  </si>
  <si>
    <t>최은옥</t>
  </si>
  <si>
    <t>예금이자</t>
  </si>
  <si>
    <t>결산법인세</t>
  </si>
  <si>
    <t>결산지방세</t>
  </si>
  <si>
    <t>동완모친</t>
    <phoneticPr fontId="3" type="noConversion"/>
  </si>
  <si>
    <t>연화보살</t>
    <phoneticPr fontId="3" type="noConversion"/>
  </si>
  <si>
    <t>이완우</t>
    <phoneticPr fontId="3" type="noConversion"/>
  </si>
  <si>
    <t>제주도 보살님</t>
    <phoneticPr fontId="3" type="noConversion"/>
  </si>
  <si>
    <t>12월</t>
    <phoneticPr fontId="3" type="noConversion"/>
  </si>
  <si>
    <t>부식</t>
    <phoneticPr fontId="3" type="noConversion"/>
  </si>
  <si>
    <t>간식</t>
    <phoneticPr fontId="3" type="noConversion"/>
  </si>
  <si>
    <t>주식</t>
    <phoneticPr fontId="3" type="noConversion"/>
  </si>
  <si>
    <t>간식</t>
    <phoneticPr fontId="3" type="noConversion"/>
  </si>
  <si>
    <t xml:space="preserve">귤 </t>
    <phoneticPr fontId="3" type="noConversion"/>
  </si>
  <si>
    <t>box</t>
    <phoneticPr fontId="3" type="noConversion"/>
  </si>
  <si>
    <t>쌀</t>
    <phoneticPr fontId="3" type="noConversion"/>
  </si>
  <si>
    <t>포대</t>
    <phoneticPr fontId="3" type="noConversion"/>
  </si>
  <si>
    <t>사과</t>
    <phoneticPr fontId="3" type="noConversion"/>
  </si>
  <si>
    <t>box</t>
    <phoneticPr fontId="3" type="noConversion"/>
  </si>
  <si>
    <t>두부</t>
    <phoneticPr fontId="3" type="noConversion"/>
  </si>
  <si>
    <t>말</t>
    <phoneticPr fontId="3" type="noConversion"/>
  </si>
  <si>
    <t>비지</t>
    <phoneticPr fontId="3" type="noConversion"/>
  </si>
  <si>
    <t>kg</t>
    <phoneticPr fontId="3" type="noConversion"/>
  </si>
  <si>
    <t>정기후원나형용</t>
  </si>
  <si>
    <t>덕인당쌍화탕</t>
  </si>
  <si>
    <t>임광재</t>
  </si>
  <si>
    <t>이진우</t>
  </si>
  <si>
    <t>1월</t>
    <phoneticPr fontId="3" type="noConversion"/>
  </si>
  <si>
    <t>충북도청 후원품</t>
    <phoneticPr fontId="3" type="noConversion"/>
  </si>
  <si>
    <t>홍인표</t>
    <phoneticPr fontId="3" type="noConversion"/>
  </si>
  <si>
    <t>기저귀</t>
    <phoneticPr fontId="3" type="noConversion"/>
  </si>
  <si>
    <t>최홍식어르신보호자분</t>
    <phoneticPr fontId="3" type="noConversion"/>
  </si>
  <si>
    <t>더불어민주당  임호선 국회의원</t>
    <phoneticPr fontId="3" type="noConversion"/>
  </si>
  <si>
    <t>쌀</t>
    <phoneticPr fontId="3" type="noConversion"/>
  </si>
  <si>
    <t>kg</t>
    <phoneticPr fontId="3" type="noConversion"/>
  </si>
  <si>
    <t>장교순</t>
    <phoneticPr fontId="3" type="noConversion"/>
  </si>
  <si>
    <t>대흥주식회사</t>
    <phoneticPr fontId="3" type="noConversion"/>
  </si>
  <si>
    <t>박한병</t>
    <phoneticPr fontId="3" type="noConversion"/>
  </si>
  <si>
    <t>최광섭</t>
    <phoneticPr fontId="3" type="noConversion"/>
  </si>
  <si>
    <t>조인푸드 두유</t>
    <phoneticPr fontId="3" type="noConversion"/>
  </si>
  <si>
    <t>월         계</t>
    <phoneticPr fontId="3" type="noConversion"/>
  </si>
  <si>
    <t>비지정후원금</t>
    <phoneticPr fontId="3" type="noConversion"/>
  </si>
  <si>
    <t>ＣＭＳ수수료</t>
    <phoneticPr fontId="3" type="noConversion"/>
  </si>
  <si>
    <t>입소자수용경비</t>
    <phoneticPr fontId="3" type="noConversion"/>
  </si>
  <si>
    <t>사무운영비</t>
    <phoneticPr fontId="3" type="noConversion"/>
  </si>
  <si>
    <t>수용기관경비</t>
    <phoneticPr fontId="3" type="noConversion"/>
  </si>
  <si>
    <t>휴지 10롤</t>
    <phoneticPr fontId="3" type="noConversion"/>
  </si>
  <si>
    <t>이현주</t>
  </si>
  <si>
    <t>최서웅</t>
  </si>
  <si>
    <t>최진영</t>
  </si>
  <si>
    <t>나정숙</t>
    <phoneticPr fontId="3" type="noConversion"/>
  </si>
  <si>
    <t>이영남</t>
    <phoneticPr fontId="3" type="noConversion"/>
  </si>
  <si>
    <t>김홍태</t>
    <phoneticPr fontId="3" type="noConversion"/>
  </si>
  <si>
    <t>복덕화</t>
    <phoneticPr fontId="3" type="noConversion"/>
  </si>
  <si>
    <t>청주 평화사</t>
    <phoneticPr fontId="3" type="noConversion"/>
  </si>
  <si>
    <t>형운스님</t>
    <phoneticPr fontId="3" type="noConversion"/>
  </si>
  <si>
    <t>사무장님</t>
    <phoneticPr fontId="3" type="noConversion"/>
  </si>
  <si>
    <t>완주 안심사 주지스님</t>
    <phoneticPr fontId="3" type="noConversion"/>
  </si>
  <si>
    <t>2월</t>
    <phoneticPr fontId="3" type="noConversion"/>
  </si>
  <si>
    <t>주식</t>
    <phoneticPr fontId="3" type="noConversion"/>
  </si>
  <si>
    <t>주식</t>
    <phoneticPr fontId="3" type="noConversion"/>
  </si>
  <si>
    <t>부식</t>
    <phoneticPr fontId="3" type="noConversion"/>
  </si>
  <si>
    <t>주식</t>
    <phoneticPr fontId="3" type="noConversion"/>
  </si>
  <si>
    <t>부식</t>
    <phoneticPr fontId="3" type="noConversion"/>
  </si>
  <si>
    <t>시금치</t>
    <phoneticPr fontId="3" type="noConversion"/>
  </si>
  <si>
    <t>자루</t>
    <phoneticPr fontId="3" type="noConversion"/>
  </si>
  <si>
    <t>쌀</t>
    <phoneticPr fontId="3" type="noConversion"/>
  </si>
  <si>
    <t>가마</t>
    <phoneticPr fontId="3" type="noConversion"/>
  </si>
  <si>
    <t>쌀</t>
    <phoneticPr fontId="3" type="noConversion"/>
  </si>
  <si>
    <t>가마</t>
    <phoneticPr fontId="3" type="noConversion"/>
  </si>
  <si>
    <t>찹쌀모찌</t>
    <phoneticPr fontId="3" type="noConversion"/>
  </si>
  <si>
    <t>박스</t>
    <phoneticPr fontId="3" type="noConversion"/>
  </si>
  <si>
    <t>무</t>
    <phoneticPr fontId="3" type="noConversion"/>
  </si>
  <si>
    <t>박스</t>
    <phoneticPr fontId="3" type="noConversion"/>
  </si>
  <si>
    <t>쌀</t>
    <phoneticPr fontId="3" type="noConversion"/>
  </si>
  <si>
    <t>가마</t>
    <phoneticPr fontId="3" type="noConversion"/>
  </si>
  <si>
    <t>2월</t>
    <phoneticPr fontId="3" type="noConversion"/>
  </si>
  <si>
    <t>장한돌</t>
  </si>
  <si>
    <t>김종욱</t>
  </si>
  <si>
    <t>이보림</t>
  </si>
  <si>
    <t>이천호</t>
  </si>
  <si>
    <t>미타사주지스님</t>
    <phoneticPr fontId="3" type="noConversion"/>
  </si>
  <si>
    <t>적근대</t>
    <phoneticPr fontId="3" type="noConversion"/>
  </si>
  <si>
    <t>상추</t>
    <phoneticPr fontId="3" type="noConversion"/>
  </si>
  <si>
    <t>3월</t>
    <phoneticPr fontId="3" type="noConversion"/>
  </si>
  <si>
    <t>시금치</t>
    <phoneticPr fontId="3" type="noConversion"/>
  </si>
  <si>
    <t>한벌리 2구 이장님</t>
    <phoneticPr fontId="3" type="noConversion"/>
  </si>
  <si>
    <t>콩나물</t>
    <phoneticPr fontId="3" type="noConversion"/>
  </si>
  <si>
    <t>4월</t>
    <phoneticPr fontId="3" type="noConversion"/>
  </si>
  <si>
    <t>김동진 어르신 보호자분</t>
    <phoneticPr fontId="3" type="noConversion"/>
  </si>
  <si>
    <t>간식</t>
    <phoneticPr fontId="3" type="noConversion"/>
  </si>
  <si>
    <t>대추빵</t>
    <phoneticPr fontId="3" type="noConversion"/>
  </si>
  <si>
    <t>다원잔기지떡</t>
    <phoneticPr fontId="3" type="noConversion"/>
  </si>
  <si>
    <t>잔기지떡</t>
    <phoneticPr fontId="3" type="noConversion"/>
  </si>
  <si>
    <t>김걸</t>
  </si>
  <si>
    <t>수용기관경비</t>
    <phoneticPr fontId="3" type="noConversion"/>
  </si>
  <si>
    <t>박성철</t>
    <phoneticPr fontId="3" type="noConversion"/>
  </si>
  <si>
    <t>밝은언덕간이체</t>
    <phoneticPr fontId="3" type="noConversion"/>
  </si>
  <si>
    <t>cms수수료</t>
    <phoneticPr fontId="3" type="noConversion"/>
  </si>
  <si>
    <t>사업운영비</t>
    <phoneticPr fontId="3" type="noConversion"/>
  </si>
  <si>
    <t>김재택</t>
  </si>
  <si>
    <t>그린비코퍼레이션</t>
  </si>
  <si>
    <t>유수빈</t>
  </si>
  <si>
    <t>덕인당</t>
  </si>
  <si>
    <t>한성사 한순희</t>
    <phoneticPr fontId="3" type="noConversion"/>
  </si>
  <si>
    <t>대한불교조계종 미타사</t>
    <phoneticPr fontId="3" type="noConversion"/>
  </si>
  <si>
    <t>5월</t>
    <phoneticPr fontId="3" type="noConversion"/>
  </si>
  <si>
    <t>5월</t>
    <phoneticPr fontId="3" type="noConversion"/>
  </si>
  <si>
    <t>쌀</t>
    <phoneticPr fontId="3" type="noConversion"/>
  </si>
  <si>
    <t>김정숙어르신 보호자님</t>
    <phoneticPr fontId="3" type="noConversion"/>
  </si>
  <si>
    <t>장복화</t>
    <phoneticPr fontId="3" type="noConversion"/>
  </si>
  <si>
    <t>부식</t>
    <phoneticPr fontId="3" type="noConversion"/>
  </si>
  <si>
    <t>채소</t>
    <phoneticPr fontId="3" type="noConversion"/>
  </si>
  <si>
    <t>포대</t>
    <phoneticPr fontId="3" type="noConversion"/>
  </si>
  <si>
    <t>간식</t>
    <phoneticPr fontId="3" type="noConversion"/>
  </si>
  <si>
    <t>보리빵</t>
    <phoneticPr fontId="3" type="noConversion"/>
  </si>
  <si>
    <t>한성사 법농스님</t>
    <phoneticPr fontId="3" type="noConversion"/>
  </si>
  <si>
    <t>box</t>
    <phoneticPr fontId="3" type="noConversion"/>
  </si>
  <si>
    <t>물티슈</t>
    <phoneticPr fontId="3" type="noConversion"/>
  </si>
  <si>
    <t>불심회</t>
    <phoneticPr fontId="3" type="noConversion"/>
  </si>
  <si>
    <t>음성농협하나로마트</t>
    <phoneticPr fontId="3" type="noConversion"/>
  </si>
  <si>
    <t xml:space="preserve">  </t>
    <phoneticPr fontId="3" type="noConversion"/>
  </si>
  <si>
    <t>이진택</t>
  </si>
  <si>
    <t>입금오류</t>
    <phoneticPr fontId="3" type="noConversion"/>
  </si>
  <si>
    <t>6월</t>
    <phoneticPr fontId="3" type="noConversion"/>
  </si>
  <si>
    <t>6월</t>
    <phoneticPr fontId="3" type="noConversion"/>
  </si>
  <si>
    <t>장복화</t>
  </si>
  <si>
    <t>부식</t>
  </si>
  <si>
    <t>채소</t>
  </si>
  <si>
    <t>포대</t>
  </si>
  <si>
    <t>조성범</t>
  </si>
  <si>
    <t>송병훈</t>
  </si>
  <si>
    <t>최진석</t>
  </si>
  <si>
    <t>이미자</t>
    <phoneticPr fontId="3" type="noConversion"/>
  </si>
  <si>
    <t>간식</t>
    <phoneticPr fontId="3" type="noConversion"/>
  </si>
  <si>
    <t>복숭아</t>
    <phoneticPr fontId="3" type="noConversion"/>
  </si>
  <si>
    <t>김구식</t>
    <phoneticPr fontId="3" type="noConversion"/>
  </si>
  <si>
    <t>간식</t>
    <phoneticPr fontId="3" type="noConversion"/>
  </si>
  <si>
    <t>수박</t>
    <phoneticPr fontId="3" type="noConversion"/>
  </si>
  <si>
    <t>EA</t>
    <phoneticPr fontId="3" type="noConversion"/>
  </si>
  <si>
    <t>7월</t>
    <phoneticPr fontId="3" type="noConversion"/>
  </si>
  <si>
    <t>한성아그로</t>
    <phoneticPr fontId="3" type="noConversion"/>
  </si>
  <si>
    <t>7월</t>
    <phoneticPr fontId="3" type="noConversion"/>
  </si>
  <si>
    <t>그린비코퍼레이션침대</t>
  </si>
  <si>
    <t>김영애</t>
  </si>
  <si>
    <t>용품</t>
    <phoneticPr fontId="3" type="noConversion"/>
  </si>
  <si>
    <t>8월</t>
    <phoneticPr fontId="3" type="noConversion"/>
  </si>
  <si>
    <t>지순희어르신보호자</t>
    <phoneticPr fontId="3" type="noConversion"/>
  </si>
  <si>
    <t>8월</t>
    <phoneticPr fontId="3" type="noConversion"/>
  </si>
  <si>
    <t xml:space="preserve"> </t>
    <phoneticPr fontId="3" type="noConversion"/>
  </si>
  <si>
    <t>지영수</t>
    <phoneticPr fontId="3" type="noConversion"/>
  </si>
  <si>
    <t>장복화</t>
    <phoneticPr fontId="3" type="noConversion"/>
  </si>
  <si>
    <t>간식</t>
    <phoneticPr fontId="3" type="noConversion"/>
  </si>
  <si>
    <t>복숭아</t>
    <phoneticPr fontId="3" type="noConversion"/>
  </si>
  <si>
    <t>사탕</t>
    <phoneticPr fontId="3" type="noConversion"/>
  </si>
  <si>
    <t>9월</t>
    <phoneticPr fontId="3" type="noConversion"/>
  </si>
  <si>
    <t>최길자</t>
    <phoneticPr fontId="3" type="noConversion"/>
  </si>
  <si>
    <t>깔개</t>
    <phoneticPr fontId="3" type="noConversion"/>
  </si>
  <si>
    <t>9월</t>
    <phoneticPr fontId="3" type="noConversion"/>
  </si>
  <si>
    <t>이대철</t>
  </si>
  <si>
    <t>김유림</t>
  </si>
  <si>
    <t>최용준</t>
  </si>
  <si>
    <t>10월</t>
    <phoneticPr fontId="3" type="noConversion"/>
  </si>
  <si>
    <t>윤갑영어르신 보호자</t>
    <phoneticPr fontId="3" type="noConversion"/>
  </si>
  <si>
    <t>주식</t>
    <phoneticPr fontId="3" type="noConversion"/>
  </si>
  <si>
    <t xml:space="preserve">쌀 </t>
    <phoneticPr fontId="3" type="noConversion"/>
  </si>
  <si>
    <t>가마니</t>
    <phoneticPr fontId="3" type="noConversion"/>
  </si>
  <si>
    <t>법농스님</t>
    <phoneticPr fontId="3" type="noConversion"/>
  </si>
  <si>
    <t>도시락</t>
    <phoneticPr fontId="3" type="noConversion"/>
  </si>
  <si>
    <t>box</t>
    <phoneticPr fontId="3" type="noConversion"/>
  </si>
  <si>
    <t>복덕화</t>
    <phoneticPr fontId="3" type="noConversion"/>
  </si>
  <si>
    <t>김우식</t>
    <phoneticPr fontId="3" type="noConversion"/>
  </si>
  <si>
    <t>상명스님</t>
    <phoneticPr fontId="3" type="noConversion"/>
  </si>
  <si>
    <t>간식</t>
    <phoneticPr fontId="3" type="noConversion"/>
  </si>
  <si>
    <t>찰떡</t>
    <phoneticPr fontId="3" type="noConversion"/>
  </si>
  <si>
    <t>box</t>
    <phoneticPr fontId="3" type="noConversion"/>
  </si>
  <si>
    <t>부식</t>
    <phoneticPr fontId="3" type="noConversion"/>
  </si>
  <si>
    <t>무</t>
    <phoneticPr fontId="3" type="noConversion"/>
  </si>
  <si>
    <t>부식</t>
    <phoneticPr fontId="3" type="noConversion"/>
  </si>
  <si>
    <t>야채</t>
    <phoneticPr fontId="3" type="noConversion"/>
  </si>
  <si>
    <t>kg</t>
    <phoneticPr fontId="3" type="noConversion"/>
  </si>
  <si>
    <t>10월</t>
    <phoneticPr fontId="3" type="noConversion"/>
  </si>
  <si>
    <t>서은호</t>
  </si>
  <si>
    <t>대한불교조계종 미타사</t>
  </si>
  <si>
    <t>김우범</t>
  </si>
  <si>
    <t>농약사</t>
    <phoneticPr fontId="3" type="noConversion"/>
  </si>
  <si>
    <t>부식</t>
    <phoneticPr fontId="3" type="noConversion"/>
  </si>
  <si>
    <t>배추</t>
    <phoneticPr fontId="3" type="noConversion"/>
  </si>
  <si>
    <t>box</t>
    <phoneticPr fontId="3" type="noConversion"/>
  </si>
  <si>
    <t>신광송월타올수건</t>
    <phoneticPr fontId="3" type="noConversion"/>
  </si>
  <si>
    <t>11월</t>
    <phoneticPr fontId="3" type="noConversion"/>
  </si>
  <si>
    <t>11월</t>
    <phoneticPr fontId="3" type="noConversion"/>
  </si>
  <si>
    <t>최인숙</t>
  </si>
  <si>
    <t>송재윤</t>
  </si>
  <si>
    <t>민정자</t>
  </si>
  <si>
    <t>유소민</t>
  </si>
  <si>
    <t>현금</t>
    <phoneticPr fontId="3" type="noConversion"/>
  </si>
  <si>
    <t>기업체협의회</t>
    <phoneticPr fontId="3" type="noConversion"/>
  </si>
  <si>
    <t>조성범</t>
    <phoneticPr fontId="3" type="noConversion"/>
  </si>
  <si>
    <t>이자</t>
    <phoneticPr fontId="3" type="noConversion"/>
  </si>
  <si>
    <t>월         계</t>
    <phoneticPr fontId="3" type="noConversion"/>
  </si>
  <si>
    <t>12월</t>
    <phoneticPr fontId="3" type="noConversion"/>
  </si>
  <si>
    <t>12월</t>
    <phoneticPr fontId="3" type="noConversion"/>
  </si>
  <si>
    <t>장복화</t>
    <phoneticPr fontId="3" type="noConversion"/>
  </si>
  <si>
    <t>야채</t>
    <phoneticPr fontId="3" type="noConversion"/>
  </si>
  <si>
    <t>연화보살</t>
    <phoneticPr fontId="3" type="noConversion"/>
  </si>
  <si>
    <t>간식</t>
    <phoneticPr fontId="3" type="noConversion"/>
  </si>
  <si>
    <t>사과</t>
    <phoneticPr fontId="3" type="noConversion"/>
  </si>
  <si>
    <t>기타후원</t>
    <phoneticPr fontId="3" type="noConversion"/>
  </si>
  <si>
    <t>동심</t>
    <phoneticPr fontId="3" type="noConversion"/>
  </si>
  <si>
    <t>김치</t>
    <phoneticPr fontId="3" type="noConversion"/>
  </si>
  <si>
    <t>kg</t>
    <phoneticPr fontId="3" type="noConversion"/>
  </si>
  <si>
    <t>이연희</t>
    <phoneticPr fontId="3" type="noConversion"/>
  </si>
  <si>
    <t>호빵</t>
    <phoneticPr fontId="3" type="noConversion"/>
  </si>
  <si>
    <t>이창규</t>
  </si>
  <si>
    <t>미타사주지스님</t>
  </si>
  <si>
    <t>생계비</t>
  </si>
  <si>
    <t>생계비</t>
    <phoneticPr fontId="3" type="noConversion"/>
  </si>
  <si>
    <t>조인푸드쌀</t>
    <phoneticPr fontId="3" type="noConversion"/>
  </si>
  <si>
    <t>수용기관경비</t>
    <phoneticPr fontId="3" type="noConversion"/>
  </si>
  <si>
    <t>사업운영비</t>
    <phoneticPr fontId="3" type="noConversion"/>
  </si>
  <si>
    <t>사무운영비</t>
  </si>
  <si>
    <t>사무운영비</t>
    <phoneticPr fontId="3" type="noConversion"/>
  </si>
  <si>
    <t>입소자수용경비</t>
    <phoneticPr fontId="3" type="noConversion"/>
  </si>
  <si>
    <t>수용기관경비</t>
    <phoneticPr fontId="3" type="noConversion"/>
  </si>
  <si>
    <t>후원금수입(지정)</t>
  </si>
  <si>
    <t>밝은언덕노인요양원</t>
  </si>
  <si>
    <t>2월</t>
    <phoneticPr fontId="3" type="noConversion"/>
  </si>
  <si>
    <t>형운스님</t>
  </si>
  <si>
    <t>이재성</t>
  </si>
  <si>
    <t>비지정후원금</t>
    <phoneticPr fontId="3" type="noConversion"/>
  </si>
  <si>
    <t>밝은언덕의 발전과 가족을 위해</t>
    <phoneticPr fontId="3" type="noConversion"/>
  </si>
  <si>
    <t>후원금수입(비지정)</t>
    <phoneticPr fontId="3" type="noConversion"/>
  </si>
  <si>
    <t>사무운영비</t>
    <phoneticPr fontId="3" type="noConversion"/>
  </si>
  <si>
    <t>수용기관경비</t>
    <phoneticPr fontId="3" type="noConversion"/>
  </si>
  <si>
    <t>평화사</t>
    <phoneticPr fontId="3" type="noConversion"/>
  </si>
  <si>
    <t>주식</t>
    <phoneticPr fontId="3" type="noConversion"/>
  </si>
  <si>
    <t>가마</t>
    <phoneticPr fontId="3" type="noConversion"/>
  </si>
  <si>
    <t>안심사 일연주지스님</t>
    <phoneticPr fontId="3" type="noConversion"/>
  </si>
  <si>
    <t>쌀</t>
    <phoneticPr fontId="3" type="noConversion"/>
  </si>
  <si>
    <t>밝은언덕노인요양원</t>
    <phoneticPr fontId="3" type="noConversion"/>
  </si>
  <si>
    <t>box</t>
    <phoneticPr fontId="3" type="noConversion"/>
  </si>
  <si>
    <t>쌀</t>
    <phoneticPr fontId="3" type="noConversion"/>
  </si>
  <si>
    <t>쌀</t>
    <phoneticPr fontId="3" type="noConversion"/>
  </si>
  <si>
    <t>가마</t>
    <phoneticPr fontId="3" type="noConversion"/>
  </si>
  <si>
    <t>미타사</t>
  </si>
  <si>
    <t>주식</t>
  </si>
  <si>
    <t>쌀</t>
  </si>
  <si>
    <t>가마</t>
  </si>
  <si>
    <t>box</t>
    <phoneticPr fontId="3" type="noConversion"/>
  </si>
  <si>
    <t>상추</t>
    <phoneticPr fontId="3" type="noConversion"/>
  </si>
  <si>
    <t>부식</t>
    <phoneticPr fontId="3" type="noConversion"/>
  </si>
  <si>
    <t>장복화</t>
    <phoneticPr fontId="3" type="noConversion"/>
  </si>
  <si>
    <t>어르신쌍화탕</t>
  </si>
  <si>
    <t>석종사주지스님</t>
  </si>
  <si>
    <t>노은하</t>
  </si>
  <si>
    <t>비지정후원금</t>
  </si>
  <si>
    <t>수용기관경비</t>
  </si>
  <si>
    <t>수용기관경비</t>
    <phoneticPr fontId="3" type="noConversion"/>
  </si>
  <si>
    <t>수용기관경비</t>
    <phoneticPr fontId="3" type="noConversion"/>
  </si>
  <si>
    <t>사무운영비</t>
    <phoneticPr fontId="3" type="noConversion"/>
  </si>
  <si>
    <t>입소자수용경비</t>
    <phoneticPr fontId="3" type="noConversion"/>
  </si>
  <si>
    <t>지정후원</t>
  </si>
  <si>
    <t>힘스</t>
  </si>
  <si>
    <t>밝은언덕의 발전과 가족을 위해</t>
  </si>
  <si>
    <t>3월</t>
    <phoneticPr fontId="3" type="noConversion"/>
  </si>
  <si>
    <t>강식품</t>
  </si>
  <si>
    <t>최복순어르신 보호자</t>
    <phoneticPr fontId="3" type="noConversion"/>
  </si>
  <si>
    <t>용품</t>
    <phoneticPr fontId="3" type="noConversion"/>
  </si>
  <si>
    <t>생활복 상·하의</t>
  </si>
  <si>
    <t>생활복 상·하의</t>
    <phoneticPr fontId="3" type="noConversion"/>
  </si>
  <si>
    <t>set</t>
    <phoneticPr fontId="3" type="noConversion"/>
  </si>
  <si>
    <t>부식</t>
    <phoneticPr fontId="3" type="noConversion"/>
  </si>
  <si>
    <t>상추</t>
    <phoneticPr fontId="3" type="noConversion"/>
  </si>
  <si>
    <t>시금치</t>
    <phoneticPr fontId="3" type="noConversion"/>
  </si>
  <si>
    <t>자루</t>
    <phoneticPr fontId="3" type="noConversion"/>
  </si>
  <si>
    <t>장복화</t>
    <phoneticPr fontId="3" type="noConversion"/>
  </si>
  <si>
    <t>국수 8kg</t>
    <phoneticPr fontId="3" type="noConversion"/>
  </si>
  <si>
    <t>밝은언덕노인요양원</t>
    <phoneticPr fontId="3" type="noConversion"/>
  </si>
  <si>
    <t>box</t>
    <phoneticPr fontId="3" type="noConversion"/>
  </si>
  <si>
    <t>상추</t>
    <phoneticPr fontId="3" type="noConversion"/>
  </si>
  <si>
    <t>시금치</t>
    <phoneticPr fontId="3" type="noConversion"/>
  </si>
  <si>
    <t>자루</t>
    <phoneticPr fontId="3" type="noConversion"/>
  </si>
  <si>
    <t>지정후원금</t>
  </si>
  <si>
    <t>4월</t>
    <phoneticPr fontId="3" type="noConversion"/>
  </si>
  <si>
    <t>부식</t>
    <phoneticPr fontId="3" type="noConversion"/>
  </si>
  <si>
    <t>주식</t>
    <phoneticPr fontId="3" type="noConversion"/>
  </si>
  <si>
    <t>쌀</t>
    <phoneticPr fontId="3" type="noConversion"/>
  </si>
  <si>
    <t>가마니</t>
    <phoneticPr fontId="3" type="noConversion"/>
  </si>
  <si>
    <t>정명숙</t>
    <phoneticPr fontId="3" type="noConversion"/>
  </si>
  <si>
    <t>쌀 한가마니</t>
    <phoneticPr fontId="3" type="noConversion"/>
  </si>
  <si>
    <t>정대연</t>
  </si>
  <si>
    <t>사무운용비</t>
    <phoneticPr fontId="3" type="noConversion"/>
  </si>
  <si>
    <t>수용비및수수료</t>
    <phoneticPr fontId="3" type="noConversion"/>
  </si>
  <si>
    <t>입소자수용경비</t>
  </si>
  <si>
    <t>수용기관경비</t>
    <phoneticPr fontId="3" type="noConversion"/>
  </si>
  <si>
    <t>수용비및수수료</t>
    <phoneticPr fontId="3" type="noConversion"/>
  </si>
  <si>
    <t>후원금수입(비지정)</t>
  </si>
  <si>
    <t>사무운영비</t>
    <phoneticPr fontId="3" type="noConversion"/>
  </si>
  <si>
    <t>가마니</t>
  </si>
  <si>
    <t>남완우</t>
    <phoneticPr fontId="3" type="noConversion"/>
  </si>
  <si>
    <t>쌀 한가마니</t>
    <phoneticPr fontId="3" type="noConversion"/>
  </si>
  <si>
    <t>ea</t>
    <phoneticPr fontId="3" type="noConversion"/>
  </si>
  <si>
    <t>동엽스님</t>
    <phoneticPr fontId="3" type="noConversion"/>
  </si>
  <si>
    <t>김치</t>
    <phoneticPr fontId="3" type="noConversion"/>
  </si>
  <si>
    <t>정수스님</t>
  </si>
  <si>
    <t>cms수수료</t>
  </si>
  <si>
    <t>사무운용비</t>
  </si>
  <si>
    <t>시금치</t>
  </si>
  <si>
    <t>자루</t>
  </si>
  <si>
    <t>예금이자</t>
    <phoneticPr fontId="3" type="noConversion"/>
  </si>
  <si>
    <t>법인이사연임등기</t>
    <phoneticPr fontId="3" type="noConversion"/>
  </si>
  <si>
    <t>수수료</t>
    <phoneticPr fontId="3" type="noConversion"/>
  </si>
  <si>
    <t>예금이자</t>
    <phoneticPr fontId="3" type="noConversion"/>
  </si>
  <si>
    <t>예금이자</t>
    <phoneticPr fontId="3" type="noConversion"/>
  </si>
  <si>
    <t>결산법인세</t>
    <phoneticPr fontId="3" type="noConversion"/>
  </si>
  <si>
    <t>결산지방세</t>
    <phoneticPr fontId="3" type="noConversion"/>
  </si>
  <si>
    <t>결산이자</t>
    <phoneticPr fontId="3" type="noConversion"/>
  </si>
  <si>
    <t>수용비및수수료</t>
    <phoneticPr fontId="3" type="noConversion"/>
  </si>
  <si>
    <t>6월</t>
    <phoneticPr fontId="3" type="noConversion"/>
  </si>
  <si>
    <t>이수연</t>
  </si>
  <si>
    <t>이지연</t>
  </si>
  <si>
    <t>이호준</t>
  </si>
  <si>
    <t>법농스님동생</t>
    <phoneticPr fontId="3" type="noConversion"/>
  </si>
  <si>
    <t>7월</t>
    <phoneticPr fontId="3" type="noConversion"/>
  </si>
  <si>
    <t>익명</t>
    <phoneticPr fontId="3" type="noConversion"/>
  </si>
  <si>
    <t>부식</t>
    <phoneticPr fontId="3" type="noConversion"/>
  </si>
  <si>
    <t>감자</t>
    <phoneticPr fontId="3" type="noConversion"/>
  </si>
  <si>
    <t>정재경</t>
    <phoneticPr fontId="3" type="noConversion"/>
  </si>
  <si>
    <t>지영순</t>
    <phoneticPr fontId="3" type="noConversion"/>
  </si>
  <si>
    <t>부식</t>
    <phoneticPr fontId="3" type="noConversion"/>
  </si>
  <si>
    <t>복숭아</t>
    <phoneticPr fontId="3" type="noConversion"/>
  </si>
  <si>
    <t>배경달</t>
    <phoneticPr fontId="3" type="noConversion"/>
  </si>
  <si>
    <t>유지성</t>
  </si>
  <si>
    <t>수용비및수수료</t>
    <phoneticPr fontId="3" type="noConversion"/>
  </si>
  <si>
    <t>수용기관경비</t>
    <phoneticPr fontId="3" type="noConversion"/>
  </si>
  <si>
    <t>수용비및수수료</t>
    <phoneticPr fontId="3" type="noConversion"/>
  </si>
  <si>
    <t>8월</t>
    <phoneticPr fontId="3" type="noConversion"/>
  </si>
  <si>
    <t>밝은언덕간이체(재산세</t>
    <phoneticPr fontId="3" type="noConversion"/>
  </si>
  <si>
    <t>심보익</t>
  </si>
  <si>
    <t>김영애후원금</t>
  </si>
  <si>
    <t>수용기관경비</t>
    <phoneticPr fontId="3" type="noConversion"/>
  </si>
  <si>
    <t>9월</t>
    <phoneticPr fontId="3" type="noConversion"/>
  </si>
  <si>
    <t>충북중소기업중앙회</t>
    <phoneticPr fontId="3" type="noConversion"/>
  </si>
  <si>
    <t>부식</t>
    <phoneticPr fontId="3" type="noConversion"/>
  </si>
  <si>
    <t>당면 1kg</t>
  </si>
  <si>
    <t>당면 1kg</t>
    <phoneticPr fontId="3" type="noConversion"/>
  </si>
  <si>
    <t>동태포 400g</t>
  </si>
  <si>
    <t>동태포 400g</t>
    <phoneticPr fontId="3" type="noConversion"/>
  </si>
  <si>
    <t>소고기잡채용 1kg</t>
  </si>
  <si>
    <t>소고기잡채용 1kg</t>
    <phoneticPr fontId="3" type="noConversion"/>
  </si>
  <si>
    <t>센베이과자 1kg</t>
  </si>
  <si>
    <t>센베이과자 1kg</t>
    <phoneticPr fontId="3" type="noConversion"/>
  </si>
  <si>
    <t>ea</t>
  </si>
  <si>
    <t>ea</t>
    <phoneticPr fontId="3" type="noConversion"/>
  </si>
  <si>
    <t>김승미후원</t>
  </si>
  <si>
    <t>수용비및수수료</t>
    <phoneticPr fontId="3" type="noConversion"/>
  </si>
  <si>
    <t>인증수수료</t>
    <phoneticPr fontId="3" type="noConversion"/>
  </si>
  <si>
    <t>10월</t>
    <phoneticPr fontId="3" type="noConversion"/>
  </si>
  <si>
    <t>수용기관경비</t>
    <phoneticPr fontId="3" type="noConversion"/>
  </si>
  <si>
    <t>영가김용연</t>
  </si>
  <si>
    <t>조천수</t>
  </si>
  <si>
    <t>김성환성범</t>
  </si>
  <si>
    <t>김서은</t>
  </si>
  <si>
    <t>11월</t>
    <phoneticPr fontId="3" type="noConversion"/>
  </si>
  <si>
    <t>녹용공진단</t>
    <phoneticPr fontId="3" type="noConversion"/>
  </si>
  <si>
    <t>파스</t>
    <phoneticPr fontId="3" type="noConversion"/>
  </si>
  <si>
    <t>쌍패탕</t>
    <phoneticPr fontId="3" type="noConversion"/>
  </si>
  <si>
    <t xml:space="preserve">경희김한겸한의원 </t>
  </si>
  <si>
    <t>12월</t>
    <phoneticPr fontId="3" type="noConversion"/>
  </si>
  <si>
    <t>시금치</t>
    <phoneticPr fontId="3" type="noConversion"/>
  </si>
  <si>
    <t>자루</t>
    <phoneticPr fontId="3" type="noConversion"/>
  </si>
  <si>
    <t>김도한</t>
  </si>
  <si>
    <t>결산이자</t>
  </si>
  <si>
    <t>이재도</t>
  </si>
  <si>
    <t>기타취소</t>
  </si>
  <si>
    <t>후원금이중청구반환</t>
  </si>
  <si>
    <t>김홍태　　　　　　　</t>
  </si>
  <si>
    <t>임광재(청정행)</t>
    <phoneticPr fontId="3" type="noConversion"/>
  </si>
  <si>
    <t>2. 2024년 밝은언덕노인요양원 후원금 수입 · 지출 내역</t>
    <phoneticPr fontId="3" type="noConversion"/>
  </si>
  <si>
    <t>2-1. 2024년 밝은언덕 노인요양원 후원금 월별정산</t>
    <phoneticPr fontId="3" type="noConversion"/>
  </si>
  <si>
    <t>2-2. 2024년 밝은언덕노인요양원 후원금 세입 계정 별 세출 계정</t>
    <phoneticPr fontId="3" type="noConversion"/>
  </si>
  <si>
    <t>1. 2024년 사회복지법인 밝은언덕 후원금 수입 · 지출 내역</t>
    <phoneticPr fontId="3" type="noConversion"/>
  </si>
  <si>
    <t>1-1. 2024년 사회복지법인 밝은언덕 후원금 월별정산</t>
    <phoneticPr fontId="3" type="noConversion"/>
  </si>
  <si>
    <t>1-2. 2024년 사회복지법인 밝은언덕 후원금 세입 계정 별 세출 계정</t>
    <phoneticPr fontId="3" type="noConversion"/>
  </si>
  <si>
    <t>힘스</t>
    <phoneticPr fontId="3" type="noConversion"/>
  </si>
  <si>
    <t>O</t>
    <phoneticPr fontId="3" type="noConversion"/>
  </si>
  <si>
    <t>2023년   이월금</t>
    <phoneticPr fontId="13" type="noConversion"/>
  </si>
  <si>
    <t>2024년</t>
    <phoneticPr fontId="13" type="noConversion"/>
  </si>
  <si>
    <t>김성미</t>
  </si>
  <si>
    <t>직원회식</t>
  </si>
  <si>
    <t>2-4. 2024년 밝은언덕노인요양원 후원금 세입 계정 별 세출 계정</t>
    <phoneticPr fontId="3" type="noConversion"/>
  </si>
  <si>
    <t>싱크대구입</t>
  </si>
  <si>
    <t>월    계</t>
  </si>
  <si>
    <t>블루</t>
  </si>
  <si>
    <t>그린비 코퍼레이션</t>
  </si>
  <si>
    <t>CMS(힘스)</t>
  </si>
  <si>
    <t>무진스님</t>
  </si>
  <si>
    <t>사회복지모금회</t>
  </si>
  <si>
    <t>침대구입</t>
  </si>
  <si>
    <t>직원간식</t>
  </si>
  <si>
    <t>소    계</t>
  </si>
  <si>
    <t>침대수리</t>
    <phoneticPr fontId="3" type="noConversion"/>
  </si>
  <si>
    <t>수용기관경비</t>
    <phoneticPr fontId="3" type="noConversion"/>
  </si>
  <si>
    <t>직원회식</t>
    <phoneticPr fontId="3" type="noConversion"/>
  </si>
  <si>
    <t>수용비및수수료</t>
    <phoneticPr fontId="3" type="noConversion"/>
  </si>
  <si>
    <t>사무운용비</t>
    <phoneticPr fontId="3" type="noConversion"/>
  </si>
  <si>
    <t>1월</t>
    <phoneticPr fontId="3" type="noConversion"/>
  </si>
  <si>
    <t>법농스님</t>
  </si>
  <si>
    <t>주식</t>
    <phoneticPr fontId="3" type="noConversion"/>
  </si>
  <si>
    <t>쌀</t>
    <phoneticPr fontId="3" type="noConversion"/>
  </si>
  <si>
    <t>가마니</t>
    <phoneticPr fontId="3" type="noConversion"/>
  </si>
  <si>
    <t>box</t>
    <phoneticPr fontId="3" type="noConversion"/>
  </si>
  <si>
    <t>간식</t>
    <phoneticPr fontId="3" type="noConversion"/>
  </si>
  <si>
    <t>떡</t>
    <phoneticPr fontId="3" type="noConversion"/>
  </si>
  <si>
    <t>설맞이떡국키트</t>
    <phoneticPr fontId="3" type="noConversion"/>
  </si>
  <si>
    <t>중소기업사랑나눔재단</t>
    <phoneticPr fontId="3" type="noConversion"/>
  </si>
  <si>
    <t>2024년</t>
    <phoneticPr fontId="13" type="noConversion"/>
  </si>
  <si>
    <t>2023년
이월금</t>
    <phoneticPr fontId="13" type="noConversion"/>
  </si>
  <si>
    <t>이경은</t>
  </si>
  <si>
    <t>소이면중소기업</t>
  </si>
  <si>
    <t>조인푸드기저귀</t>
    <phoneticPr fontId="3" type="noConversion"/>
  </si>
  <si>
    <t>수용기관경비</t>
    <phoneticPr fontId="3" type="noConversion"/>
  </si>
  <si>
    <t>2월</t>
    <phoneticPr fontId="3" type="noConversion"/>
  </si>
  <si>
    <t>주식</t>
    <phoneticPr fontId="3" type="noConversion"/>
  </si>
  <si>
    <t>월명사</t>
    <phoneticPr fontId="3" type="noConversion"/>
  </si>
  <si>
    <t>가마니</t>
    <phoneticPr fontId="3" type="noConversion"/>
  </si>
  <si>
    <t>안심사</t>
    <phoneticPr fontId="3" type="noConversion"/>
  </si>
  <si>
    <t>쌀</t>
    <phoneticPr fontId="3" type="noConversion"/>
  </si>
  <si>
    <t>수용기관경비</t>
    <phoneticPr fontId="3" type="noConversion"/>
  </si>
  <si>
    <t>3월</t>
    <phoneticPr fontId="3" type="noConversion"/>
  </si>
  <si>
    <t>김인중</t>
  </si>
  <si>
    <t>김주영</t>
  </si>
  <si>
    <t>아파트통닭</t>
  </si>
  <si>
    <t>수용기관경비</t>
    <phoneticPr fontId="3" type="noConversion"/>
  </si>
  <si>
    <t>직원회식(스완)</t>
    <phoneticPr fontId="3" type="noConversion"/>
  </si>
  <si>
    <t>4월</t>
    <phoneticPr fontId="3" type="noConversion"/>
  </si>
  <si>
    <t>기저귀</t>
    <phoneticPr fontId="3" type="noConversion"/>
  </si>
  <si>
    <t>용품</t>
    <phoneticPr fontId="3" type="noConversion"/>
  </si>
  <si>
    <t>기저귀</t>
    <phoneticPr fontId="3" type="noConversion"/>
  </si>
  <si>
    <t>심승희어르신보호자</t>
  </si>
  <si>
    <t>5월</t>
    <phoneticPr fontId="3" type="noConversion"/>
  </si>
  <si>
    <t>쌀</t>
    <phoneticPr fontId="3" type="noConversion"/>
  </si>
  <si>
    <t>가마니</t>
    <phoneticPr fontId="3" type="noConversion"/>
  </si>
  <si>
    <t>kg</t>
    <phoneticPr fontId="3" type="noConversion"/>
  </si>
  <si>
    <t>간식</t>
    <phoneticPr fontId="3" type="noConversion"/>
  </si>
  <si>
    <t>사탕(대)</t>
    <phoneticPr fontId="3" type="noConversion"/>
  </si>
  <si>
    <t>봉</t>
    <phoneticPr fontId="3" type="noConversion"/>
  </si>
  <si>
    <t>법인지방소득세</t>
    <phoneticPr fontId="3" type="noConversion"/>
  </si>
  <si>
    <t>수수료</t>
    <phoneticPr fontId="3" type="noConversion"/>
  </si>
  <si>
    <t>수용기관경비</t>
    <phoneticPr fontId="3" type="noConversion"/>
  </si>
  <si>
    <t>결산이자</t>
    <phoneticPr fontId="3" type="noConversion"/>
  </si>
  <si>
    <t>예금이자</t>
    <phoneticPr fontId="3" type="noConversion"/>
  </si>
  <si>
    <t>결산법인세</t>
    <phoneticPr fontId="3" type="noConversion"/>
  </si>
  <si>
    <t>결산지방세</t>
    <phoneticPr fontId="3" type="noConversion"/>
  </si>
  <si>
    <t>사무운용비</t>
    <phoneticPr fontId="3" type="noConversion"/>
  </si>
  <si>
    <t>결산법인세(운영비)</t>
    <phoneticPr fontId="3" type="noConversion"/>
  </si>
  <si>
    <t>결산지방세(운영비)</t>
    <phoneticPr fontId="3" type="noConversion"/>
  </si>
  <si>
    <t>6월</t>
    <phoneticPr fontId="3" type="noConversion"/>
  </si>
  <si>
    <t>윤주성</t>
    <phoneticPr fontId="3" type="noConversion"/>
  </si>
  <si>
    <t>부식</t>
    <phoneticPr fontId="3" type="noConversion"/>
  </si>
  <si>
    <t>빵</t>
    <phoneticPr fontId="3" type="noConversion"/>
  </si>
  <si>
    <t>개</t>
    <phoneticPr fontId="3" type="noConversion"/>
  </si>
  <si>
    <t>용품</t>
    <phoneticPr fontId="3" type="noConversion"/>
  </si>
  <si>
    <t>물티슈</t>
    <phoneticPr fontId="3" type="noConversion"/>
  </si>
  <si>
    <t>팔레트</t>
    <phoneticPr fontId="3" type="noConversion"/>
  </si>
  <si>
    <t>부식</t>
    <phoneticPr fontId="3" type="noConversion"/>
  </si>
  <si>
    <t>숙주나물</t>
    <phoneticPr fontId="3" type="noConversion"/>
  </si>
  <si>
    <t>간식</t>
    <phoneticPr fontId="3" type="noConversion"/>
  </si>
  <si>
    <t>보리빵</t>
    <phoneticPr fontId="3" type="noConversion"/>
  </si>
  <si>
    <t>box</t>
    <phoneticPr fontId="3" type="noConversion"/>
  </si>
  <si>
    <t>봉</t>
    <phoneticPr fontId="3" type="noConversion"/>
  </si>
  <si>
    <t xml:space="preserve">물티슈 </t>
    <phoneticPr fontId="3" type="noConversion"/>
  </si>
  <si>
    <t xml:space="preserve">숙주나물 </t>
    <phoneticPr fontId="3" type="noConversion"/>
  </si>
  <si>
    <t>팔레트</t>
    <phoneticPr fontId="3" type="noConversion"/>
  </si>
  <si>
    <t>예금이자</t>
    <phoneticPr fontId="3" type="noConversion"/>
  </si>
  <si>
    <t>＊</t>
    <phoneticPr fontId="3" type="noConversion"/>
  </si>
  <si>
    <t>*</t>
    <phoneticPr fontId="3" type="noConversion"/>
  </si>
  <si>
    <t>매우 많이</t>
    <phoneticPr fontId="3" type="noConversion"/>
  </si>
  <si>
    <t>이윤경</t>
  </si>
  <si>
    <t>김태한</t>
  </si>
  <si>
    <t>무기명</t>
  </si>
  <si>
    <t>침대수리
(그린비코퍼레이션)</t>
    <phoneticPr fontId="3" type="noConversion"/>
  </si>
  <si>
    <t>7월</t>
    <phoneticPr fontId="3" type="noConversion"/>
  </si>
  <si>
    <t>부식</t>
    <phoneticPr fontId="3" type="noConversion"/>
  </si>
  <si>
    <t>선정애</t>
    <phoneticPr fontId="3" type="noConversion"/>
  </si>
  <si>
    <t>간식</t>
    <phoneticPr fontId="3" type="noConversion"/>
  </si>
  <si>
    <t>옥수수</t>
    <phoneticPr fontId="3" type="noConversion"/>
  </si>
  <si>
    <t>주식</t>
    <phoneticPr fontId="3" type="noConversion"/>
  </si>
  <si>
    <t>가마니</t>
    <phoneticPr fontId="3" type="noConversion"/>
  </si>
  <si>
    <t>쌀</t>
    <phoneticPr fontId="3" type="noConversion"/>
  </si>
  <si>
    <t>소고기</t>
    <phoneticPr fontId="3" type="noConversion"/>
  </si>
  <si>
    <t>kg</t>
    <phoneticPr fontId="3" type="noConversion"/>
  </si>
  <si>
    <t>kg</t>
    <phoneticPr fontId="3" type="noConversion"/>
  </si>
  <si>
    <t>가마니</t>
    <phoneticPr fontId="3" type="noConversion"/>
  </si>
  <si>
    <t>옥수수</t>
    <phoneticPr fontId="3" type="noConversion"/>
  </si>
  <si>
    <t>이정윤</t>
  </si>
  <si>
    <t>아파트통닭치킨</t>
  </si>
  <si>
    <t>강성덕</t>
  </si>
  <si>
    <t>최은숙</t>
  </si>
  <si>
    <t>저장고콤푸(종합냉동)</t>
    <phoneticPr fontId="3" type="noConversion"/>
  </si>
  <si>
    <t>전원선포함(종합냉동)</t>
    <phoneticPr fontId="3" type="noConversion"/>
  </si>
  <si>
    <t>저장고수리(종합냉동)</t>
    <phoneticPr fontId="3" type="noConversion"/>
  </si>
  <si>
    <t>캐노피(중부알미늄)</t>
    <phoneticPr fontId="3" type="noConversion"/>
  </si>
  <si>
    <t>8월</t>
    <phoneticPr fontId="3" type="noConversion"/>
  </si>
  <si>
    <t>주식</t>
    <phoneticPr fontId="3" type="noConversion"/>
  </si>
  <si>
    <t>국수 4kg</t>
    <phoneticPr fontId="3" type="noConversion"/>
  </si>
  <si>
    <t>box</t>
    <phoneticPr fontId="3" type="noConversion"/>
  </si>
  <si>
    <t>남궁영남</t>
    <phoneticPr fontId="3" type="noConversion"/>
  </si>
  <si>
    <t>용품</t>
    <phoneticPr fontId="3" type="noConversion"/>
  </si>
  <si>
    <t>워커</t>
    <phoneticPr fontId="3" type="noConversion"/>
  </si>
  <si>
    <t>ea</t>
    <phoneticPr fontId="3" type="noConversion"/>
  </si>
  <si>
    <t>목욕의자</t>
    <phoneticPr fontId="3" type="noConversion"/>
  </si>
  <si>
    <t>기저귀</t>
    <phoneticPr fontId="3" type="noConversion"/>
  </si>
  <si>
    <t>걸레탈수기</t>
    <phoneticPr fontId="3" type="noConversion"/>
  </si>
  <si>
    <t>쿼드리케인</t>
    <phoneticPr fontId="3" type="noConversion"/>
  </si>
  <si>
    <t>국수 4kg</t>
    <phoneticPr fontId="3" type="noConversion"/>
  </si>
  <si>
    <t>중소기업사랑나눔재단</t>
  </si>
  <si>
    <t>주식</t>
    <phoneticPr fontId="3" type="noConversion"/>
  </si>
  <si>
    <t>box</t>
    <phoneticPr fontId="3" type="noConversion"/>
  </si>
  <si>
    <t>쿼드리케인</t>
  </si>
  <si>
    <t>명절음식키트</t>
  </si>
  <si>
    <t>명절음식키트</t>
    <phoneticPr fontId="3" type="noConversion"/>
  </si>
  <si>
    <t>오이</t>
    <phoneticPr fontId="3" type="noConversion"/>
  </si>
  <si>
    <t>부식</t>
    <phoneticPr fontId="3" type="noConversion"/>
  </si>
  <si>
    <t>box</t>
    <phoneticPr fontId="3" type="noConversion"/>
  </si>
  <si>
    <t>오이</t>
    <phoneticPr fontId="3" type="noConversion"/>
  </si>
  <si>
    <t>box</t>
    <phoneticPr fontId="3" type="noConversion"/>
  </si>
  <si>
    <t>이사등기수수료
(조윤식법무사사무소)</t>
    <phoneticPr fontId="3" type="noConversion"/>
  </si>
  <si>
    <t>강경희</t>
  </si>
  <si>
    <t>9월</t>
    <phoneticPr fontId="3" type="noConversion"/>
  </si>
  <si>
    <t>김상오비뇨기과</t>
    <phoneticPr fontId="3" type="noConversion"/>
  </si>
  <si>
    <t>김진순</t>
  </si>
  <si>
    <t>김한복</t>
    <phoneticPr fontId="3" type="noConversion"/>
  </si>
  <si>
    <t>김한복(이해연님 요청_영가목적)</t>
    <phoneticPr fontId="3" type="noConversion"/>
  </si>
  <si>
    <t>수용기관경비</t>
    <phoneticPr fontId="3" type="noConversion"/>
  </si>
  <si>
    <t>10월</t>
    <phoneticPr fontId="3" type="noConversion"/>
  </si>
  <si>
    <t>월명사</t>
  </si>
  <si>
    <t>누룽지탕</t>
    <phoneticPr fontId="3" type="noConversion"/>
  </si>
  <si>
    <t>오이</t>
  </si>
  <si>
    <t>ea</t>
    <phoneticPr fontId="3" type="noConversion"/>
  </si>
  <si>
    <t>국수4kg</t>
  </si>
  <si>
    <t>유*민</t>
  </si>
  <si>
    <t>권*</t>
  </si>
  <si>
    <t>김*영</t>
  </si>
  <si>
    <t>김*한</t>
  </si>
  <si>
    <t>김*미</t>
  </si>
  <si>
    <t>김*옥</t>
  </si>
  <si>
    <t>정*후*나*용</t>
  </si>
  <si>
    <t>임*빈</t>
  </si>
  <si>
    <t>김*례</t>
  </si>
  <si>
    <t>이*도</t>
  </si>
  <si>
    <t>김*순</t>
  </si>
  <si>
    <t>김*욱</t>
  </si>
  <si>
    <t>김*</t>
  </si>
  <si>
    <t>조*범</t>
  </si>
  <si>
    <t>김*복</t>
  </si>
  <si>
    <t>이*오</t>
  </si>
  <si>
    <t>한*희</t>
  </si>
  <si>
    <t>김*은</t>
  </si>
  <si>
    <t>형*스*</t>
  </si>
  <si>
    <t>정*숙</t>
  </si>
  <si>
    <t>강*용</t>
  </si>
  <si>
    <t>이*기</t>
  </si>
  <si>
    <t>김*태</t>
  </si>
  <si>
    <t>원본</t>
    <phoneticPr fontId="3" type="noConversion"/>
  </si>
  <si>
    <t>예외목록</t>
    <phoneticPr fontId="3" type="noConversion"/>
  </si>
  <si>
    <t>원본</t>
    <phoneticPr fontId="3" type="noConversion"/>
  </si>
  <si>
    <t>동심</t>
  </si>
  <si>
    <t>지*희*르*보*자</t>
  </si>
  <si>
    <t>장*화</t>
  </si>
  <si>
    <t>윤*성</t>
  </si>
  <si>
    <t>선*애</t>
  </si>
  <si>
    <t>남*영*</t>
  </si>
  <si>
    <t>신*수</t>
  </si>
  <si>
    <t>문*용</t>
  </si>
  <si>
    <t>법인지방소득세</t>
  </si>
  <si>
    <t>이사등기수수료
(조윤식법무사사무소)</t>
  </si>
  <si>
    <t>이용주박종분님자</t>
  </si>
  <si>
    <t>이수정</t>
  </si>
  <si>
    <t>최인규</t>
  </si>
  <si>
    <t>직원회식
(희경이네막창구이)</t>
    <phoneticPr fontId="3" type="noConversion"/>
  </si>
  <si>
    <t>직원간식
(임실치즈피자)</t>
    <phoneticPr fontId="3" type="noConversion"/>
  </si>
  <si>
    <t>직원간식(BHC)</t>
    <phoneticPr fontId="3" type="noConversion"/>
  </si>
  <si>
    <t>박경남</t>
  </si>
  <si>
    <t>용품</t>
  </si>
  <si>
    <t>워커</t>
  </si>
  <si>
    <t>기저귀</t>
  </si>
  <si>
    <t>바나나</t>
  </si>
  <si>
    <t>kg</t>
  </si>
  <si>
    <t>김치</t>
  </si>
  <si>
    <t>무*스*</t>
  </si>
  <si>
    <t>힘*</t>
  </si>
  <si>
    <t>사*복*모*회</t>
  </si>
  <si>
    <t>동*</t>
  </si>
  <si>
    <t>강*품</t>
  </si>
  <si>
    <t>법*스*</t>
  </si>
  <si>
    <t>다*잔*지*</t>
  </si>
  <si>
    <t>중*기*사*나*재*</t>
  </si>
  <si>
    <t>월*사</t>
  </si>
  <si>
    <t>평*사</t>
  </si>
  <si>
    <t>안*사</t>
  </si>
  <si>
    <t>김*오*뇨*과</t>
  </si>
  <si>
    <t>한*사*법*스*</t>
  </si>
  <si>
    <t>최*락*르*보*자</t>
  </si>
  <si>
    <t>박*남</t>
  </si>
  <si>
    <t>사용일자</t>
    <phoneticPr fontId="3" type="noConversion"/>
  </si>
  <si>
    <t>사용내역</t>
    <phoneticPr fontId="3" type="noConversion"/>
  </si>
  <si>
    <t>금액</t>
    <phoneticPr fontId="3" type="noConversion"/>
  </si>
  <si>
    <t>산출기준</t>
    <phoneticPr fontId="3" type="noConversion"/>
  </si>
  <si>
    <t>비고</t>
    <phoneticPr fontId="3" type="noConversion"/>
  </si>
  <si>
    <t>밝은언덕노인요양원</t>
    <phoneticPr fontId="3" type="noConversion"/>
  </si>
  <si>
    <t>후원금수입(지정)</t>
    <phoneticPr fontId="3" type="noConversion"/>
  </si>
  <si>
    <t>거즈</t>
    <phoneticPr fontId="3" type="noConversion"/>
  </si>
  <si>
    <t>문호용</t>
  </si>
  <si>
    <t>예금이자</t>
    <phoneticPr fontId="3" type="noConversion"/>
  </si>
  <si>
    <t>12월</t>
    <phoneticPr fontId="3" type="noConversion"/>
  </si>
  <si>
    <t>용품</t>
    <phoneticPr fontId="3" type="noConversion"/>
  </si>
  <si>
    <t>녹용공진단</t>
  </si>
  <si>
    <t>녹용공진단</t>
    <phoneticPr fontId="3" type="noConversion"/>
  </si>
  <si>
    <t>파스</t>
  </si>
  <si>
    <t>파스</t>
    <phoneticPr fontId="3" type="noConversion"/>
  </si>
  <si>
    <t>ea</t>
    <phoneticPr fontId="3" type="noConversion"/>
  </si>
  <si>
    <t>사과</t>
  </si>
  <si>
    <t>가미향가미</t>
  </si>
  <si>
    <t>채식쌀국수</t>
  </si>
  <si>
    <t>이*주*종*님*</t>
  </si>
  <si>
    <t>주*진*미*</t>
  </si>
  <si>
    <t>배*달</t>
  </si>
  <si>
    <t>이*정</t>
  </si>
  <si>
    <t>최*규</t>
  </si>
  <si>
    <t>장*돌</t>
  </si>
  <si>
    <t>김*운</t>
  </si>
  <si>
    <t>직원회식
(소소한숯불갈비)</t>
    <phoneticPr fontId="3" type="noConversion"/>
  </si>
  <si>
    <t>박태순</t>
  </si>
  <si>
    <t>김태형</t>
  </si>
  <si>
    <t>이영희</t>
  </si>
  <si>
    <t>(주)일광메탈포밍</t>
    <phoneticPr fontId="3" type="noConversion"/>
  </si>
  <si>
    <t>수용기관경비</t>
    <phoneticPr fontId="3" type="noConversion"/>
  </si>
  <si>
    <t>결산이자</t>
    <phoneticPr fontId="3" type="noConversion"/>
  </si>
  <si>
    <t>심*익</t>
  </si>
  <si>
    <t>정*후*서*석</t>
  </si>
  <si>
    <t>박*순</t>
  </si>
  <si>
    <t>김*형</t>
  </si>
  <si>
    <t>(*)*광*탈*밍</t>
  </si>
  <si>
    <t>홍*영</t>
  </si>
  <si>
    <t>이*희</t>
  </si>
  <si>
    <t>이*호</t>
  </si>
  <si>
    <t>최영락어르신보호자</t>
  </si>
  <si>
    <t>미주농원</t>
  </si>
  <si>
    <t>용품</t>
    <phoneticPr fontId="3" type="noConversion"/>
  </si>
  <si>
    <t>ea</t>
    <phoneticPr fontId="3" type="noConversion"/>
  </si>
  <si>
    <t>온누리상품권1만원</t>
  </si>
  <si>
    <t>온누리상품권1만원</t>
    <phoneticPr fontId="3" type="noConversion"/>
  </si>
  <si>
    <t>KBIZ중소기업사랑나눔재단</t>
  </si>
  <si>
    <t xml:space="preserve">경*김*겸*의* </t>
  </si>
  <si>
    <t>미*농*</t>
  </si>
  <si>
    <t>K*I*중*기*사*나*재*</t>
  </si>
  <si>
    <t>가*향*미</t>
  </si>
  <si>
    <t>유*남</t>
  </si>
  <si>
    <t>0*0*김*태</t>
  </si>
  <si>
    <t>배*열</t>
  </si>
  <si>
    <t>장*순</t>
  </si>
  <si>
    <t>임*재</t>
  </si>
  <si>
    <t>이*우</t>
  </si>
  <si>
    <t>대*주*회*</t>
  </si>
  <si>
    <t>박*병</t>
  </si>
  <si>
    <t>최*섭</t>
  </si>
  <si>
    <t>최*옥</t>
  </si>
  <si>
    <t>장*미</t>
  </si>
  <si>
    <t>ＣＭＳ수수료</t>
  </si>
  <si>
    <t>나*숙</t>
  </si>
  <si>
    <t>이*남</t>
  </si>
  <si>
    <t>최*영</t>
  </si>
  <si>
    <t>최*웅</t>
  </si>
  <si>
    <t>이*주</t>
  </si>
  <si>
    <t>이*림</t>
  </si>
  <si>
    <t>청*행</t>
  </si>
  <si>
    <t>정*스*</t>
  </si>
  <si>
    <t>미*사*지*님</t>
  </si>
  <si>
    <t>박*철</t>
  </si>
  <si>
    <t>엄*동</t>
  </si>
  <si>
    <t>김*택</t>
  </si>
  <si>
    <t>그*비*퍼*이*</t>
  </si>
  <si>
    <t>유*빈</t>
  </si>
  <si>
    <t>한*사*한*희</t>
  </si>
  <si>
    <t>대*불*조*종*미*사</t>
  </si>
  <si>
    <t>덕*당</t>
  </si>
  <si>
    <t>물*슈</t>
  </si>
  <si>
    <t>불*회</t>
  </si>
  <si>
    <t>이*택</t>
  </si>
  <si>
    <t>송*훈</t>
  </si>
  <si>
    <t>한*아*로</t>
  </si>
  <si>
    <t>최*석</t>
  </si>
  <si>
    <t>C*S*수*</t>
  </si>
  <si>
    <t>그*비*퍼*이*침*</t>
  </si>
  <si>
    <t>김*애</t>
  </si>
  <si>
    <t>최*준</t>
  </si>
  <si>
    <t>김*림</t>
  </si>
  <si>
    <t>이*철</t>
  </si>
  <si>
    <t>서*호</t>
  </si>
  <si>
    <t>장*원</t>
  </si>
  <si>
    <t>신*송*타*수*</t>
  </si>
  <si>
    <t>김*범</t>
  </si>
  <si>
    <t>민*자</t>
  </si>
  <si>
    <t>이*돈</t>
  </si>
  <si>
    <t>송*윤</t>
  </si>
  <si>
    <t>최*숙</t>
  </si>
  <si>
    <t>이*</t>
  </si>
  <si>
    <t>현*</t>
  </si>
  <si>
    <t>기*체*의*</t>
  </si>
  <si>
    <t>조*푸*쌀</t>
  </si>
  <si>
    <t>이*규</t>
  </si>
  <si>
    <t>이*성</t>
  </si>
  <si>
    <t>어*신*화*</t>
  </si>
  <si>
    <t>석*사*지*님</t>
  </si>
  <si>
    <t>노*하</t>
  </si>
  <si>
    <t>정*연</t>
  </si>
  <si>
    <t>법*스*동*</t>
  </si>
  <si>
    <t>이*연</t>
  </si>
  <si>
    <t>이*준</t>
  </si>
  <si>
    <t>유*성</t>
  </si>
  <si>
    <t>김*애*원*</t>
  </si>
  <si>
    <t>김*미*원</t>
  </si>
  <si>
    <t>영*김*연</t>
  </si>
  <si>
    <t>조*수</t>
  </si>
  <si>
    <t>김*환*범</t>
  </si>
  <si>
    <t>임*재*청*행*</t>
  </si>
  <si>
    <t>기*취*</t>
  </si>
  <si>
    <t>후*금*중*구*환</t>
  </si>
  <si>
    <t>이*은</t>
  </si>
  <si>
    <t>소*면*소*업</t>
  </si>
  <si>
    <t>김*중</t>
  </si>
  <si>
    <t>밝*언*노*요*원</t>
  </si>
  <si>
    <t>심*희*르*보*자</t>
  </si>
  <si>
    <t>이*경</t>
  </si>
  <si>
    <t>무*명</t>
  </si>
  <si>
    <t>이*윤</t>
  </si>
  <si>
    <t>아*트*닭*킨</t>
  </si>
  <si>
    <t>강*덕</t>
  </si>
  <si>
    <t>강*희</t>
  </si>
  <si>
    <t>정기후원</t>
    <phoneticPr fontId="3" type="noConversion"/>
  </si>
  <si>
    <t>조인푸드 두유</t>
  </si>
  <si>
    <t>밝은언덕간이체</t>
  </si>
  <si>
    <t>음성농협하나로마트</t>
  </si>
  <si>
    <t>예외목록</t>
    <phoneticPr fontId="3" type="noConversion"/>
  </si>
  <si>
    <t>원본</t>
    <phoneticPr fontId="3" type="noConversion"/>
  </si>
  <si>
    <t>무진스님</t>
    <phoneticPr fontId="3" type="noConversion"/>
  </si>
  <si>
    <t>힘*</t>
    <phoneticPr fontId="3" type="noConversion"/>
  </si>
  <si>
    <t>C*S*힘*)</t>
  </si>
  <si>
    <t>무*스*</t>
    <phoneticPr fontId="3" type="noConversion"/>
  </si>
  <si>
    <t>원본</t>
    <phoneticPr fontId="3" type="noConversion"/>
  </si>
  <si>
    <t>힘스</t>
    <phoneticPr fontId="3" type="noConversion"/>
  </si>
  <si>
    <t>사회복지모금회</t>
    <phoneticPr fontId="3" type="noConversion"/>
  </si>
  <si>
    <t>중* *강*가* * *문*센*</t>
  </si>
  <si>
    <t>동*떡* *이*구*</t>
  </si>
  <si>
    <t>미*사</t>
  </si>
  <si>
    <t>로*장</t>
  </si>
  <si>
    <t>정*숙*어*신*사*</t>
  </si>
  <si>
    <t>다* *기* *</t>
  </si>
  <si>
    <t>복*화</t>
  </si>
  <si>
    <t>참*랑*장</t>
  </si>
  <si>
    <t>강*자</t>
  </si>
  <si>
    <t>권*숙</t>
  </si>
  <si>
    <t>지*수</t>
  </si>
  <si>
    <t>한*음*원</t>
  </si>
  <si>
    <t>장*남*르* *호*분</t>
  </si>
  <si>
    <t>장*순*양*호*선*님*지*</t>
  </si>
  <si>
    <t>이*분*르* *호*분</t>
  </si>
  <si>
    <t>김*아</t>
  </si>
  <si>
    <t>연*수</t>
  </si>
  <si>
    <t>약*사*법*스*</t>
  </si>
  <si>
    <t>태*청*</t>
  </si>
  <si>
    <t>잔*지*</t>
  </si>
  <si>
    <t>애*미*주*회*</t>
  </si>
  <si>
    <t>감*연*보*</t>
  </si>
  <si>
    <t>동*모*</t>
  </si>
  <si>
    <t>연*보*</t>
  </si>
  <si>
    <t>제*도*보*님</t>
  </si>
  <si>
    <t>충*도* *원*</t>
  </si>
  <si>
    <t>홍*표</t>
  </si>
  <si>
    <t>최*식*르*보*자*</t>
  </si>
  <si>
    <t>더*어*주* *호* *회*원</t>
  </si>
  <si>
    <t>청* *화*</t>
  </si>
  <si>
    <t>사*장*</t>
  </si>
  <si>
    <t>완* *심* *지*님</t>
  </si>
  <si>
    <t>한*리*2* *장*</t>
  </si>
  <si>
    <t>김*진*어*신*보*자*</t>
  </si>
  <si>
    <t>김*숙*르* *호*님</t>
  </si>
  <si>
    <t>이*자</t>
  </si>
  <si>
    <t>김*식</t>
  </si>
  <si>
    <t>최*자</t>
  </si>
  <si>
    <t>윤*영*르* *호*</t>
  </si>
  <si>
    <t>상*스*</t>
  </si>
  <si>
    <t>농*사</t>
  </si>
  <si>
    <t>안*사*일*주*스*</t>
  </si>
  <si>
    <t>최*순*르* *호*</t>
  </si>
  <si>
    <t>남*우</t>
  </si>
  <si>
    <t>동*스*</t>
  </si>
  <si>
    <t>정*경</t>
  </si>
  <si>
    <t>지*순</t>
  </si>
  <si>
    <t>익*</t>
  </si>
  <si>
    <t>충*중*기*중*회</t>
  </si>
  <si>
    <t>경*김*겸*의*</t>
  </si>
  <si>
    <t>동*</t>
    <phoneticPr fontId="3" type="noConversion"/>
  </si>
  <si>
    <t>메*웰*이*씨</t>
    <phoneticPr fontId="3" type="noConversion"/>
  </si>
  <si>
    <t>강*자</t>
    <phoneticPr fontId="3" type="noConversion"/>
  </si>
  <si>
    <t>도*순</t>
    <phoneticPr fontId="3" type="noConversion"/>
  </si>
  <si>
    <t>장*화</t>
    <phoneticPr fontId="3" type="noConversion"/>
  </si>
  <si>
    <t>원본</t>
    <phoneticPr fontId="3" type="noConversion"/>
  </si>
  <si>
    <t>예외</t>
    <phoneticPr fontId="3" type="noConversion"/>
  </si>
  <si>
    <t>밝은언덕간이체(재산세</t>
  </si>
  <si>
    <t>신동수</t>
  </si>
  <si>
    <t>정정숙</t>
  </si>
  <si>
    <t>신동수</t>
    <phoneticPr fontId="3" type="noConversion"/>
  </si>
  <si>
    <t>정정숙</t>
    <phoneticPr fontId="3" type="noConversion"/>
  </si>
  <si>
    <t>문호용</t>
    <phoneticPr fontId="3" type="noConversion"/>
  </si>
  <si>
    <t>법인이사연임등기</t>
  </si>
  <si>
    <t>인증수수료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</si>
</sst>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yyyy&quot;년&quot;\ m&quot;월&quot;;@"/>
    <numFmt numFmtId="178" formatCode="#,##0_);[Red]\(#,##0\)"/>
  </numFmts>
  <fonts count="5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b/>
      <sz val="8"/>
      <name val="돋움"/>
      <family val="3"/>
      <charset val="129"/>
    </font>
    <font>
      <sz val="8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b/>
      <sz val="9"/>
      <color indexed="81"/>
      <name val="돋움"/>
      <family val="3"/>
      <charset val="129"/>
    </font>
    <font>
      <b/>
      <sz val="15"/>
      <name val="돋움"/>
      <family val="3"/>
      <charset val="129"/>
    </font>
    <font>
      <b/>
      <sz val="16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9"/>
      <color indexed="81"/>
      <name val="Tahoma"/>
      <family val="2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9"/>
      <color theme="1"/>
      <name val="맑은 고딕"/>
      <family val="3"/>
      <charset val="129"/>
      <scheme val="maj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8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10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sz val="10"/>
      <color indexed="8"/>
      <name val="굴림"/>
      <family val="3"/>
      <charset val="129"/>
    </font>
    <font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ajor"/>
    </font>
    <font>
      <sz val="11"/>
      <color indexed="8"/>
      <name val="돋움"/>
      <family val="3"/>
      <charset val="129"/>
    </font>
    <font>
      <sz val="8"/>
      <color theme="1"/>
      <name val="돋움"/>
      <family val="3"/>
      <charset val="129"/>
    </font>
    <font>
      <b/>
      <sz val="9"/>
      <color indexed="8"/>
      <name val="굴림"/>
      <family val="3"/>
      <charset val="129"/>
    </font>
    <font>
      <sz val="10"/>
      <name val="Arial"/>
      <family val="2"/>
    </font>
    <font>
      <sz val="8"/>
      <color indexed="8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2" fillId="0" borderId="0" applyNumberFormat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2" fillId="0" borderId="0" applyNumberFormat="0" applyFont="0" applyFill="0" applyBorder="0" applyAlignment="0" applyProtection="0"/>
    <xf numFmtId="41" fontId="32" fillId="0" borderId="0" applyNumberFormat="0" applyFont="0" applyFill="0" applyBorder="0" applyAlignment="0" applyProtection="0"/>
    <xf numFmtId="41" fontId="32" fillId="0" borderId="0" applyNumberFormat="0" applyFont="0" applyFill="0" applyBorder="0" applyAlignment="0" applyProtection="0"/>
    <xf numFmtId="0" fontId="32" fillId="0" borderId="0" applyNumberFormat="0" applyFont="0" applyFill="0" applyBorder="0" applyAlignment="0" applyProtection="0"/>
    <xf numFmtId="41" fontId="32" fillId="0" borderId="0" applyNumberFormat="0" applyFont="0" applyFill="0" applyBorder="0" applyAlignment="0" applyProtection="0"/>
    <xf numFmtId="0" fontId="32" fillId="0" borderId="0"/>
    <xf numFmtId="0" fontId="32" fillId="0" borderId="0" applyNumberFormat="0" applyFont="0" applyFill="0" applyBorder="0" applyAlignment="0" applyProtection="0"/>
    <xf numFmtId="0" fontId="46" fillId="0" borderId="0"/>
  </cellStyleXfs>
  <cellXfs count="925">
    <xf numFmtId="0" fontId="0" fillId="0" borderId="0" xfId="0">
      <alignment vertical="center"/>
    </xf>
    <xf numFmtId="0" fontId="0" fillId="0" borderId="0" xfId="0" applyAlignment="1"/>
    <xf numFmtId="41" fontId="5" fillId="2" borderId="22" xfId="1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 wrapText="1"/>
    </xf>
    <xf numFmtId="41" fontId="5" fillId="0" borderId="27" xfId="1" applyFont="1" applyBorder="1" applyAlignment="1">
      <alignment vertical="center"/>
    </xf>
    <xf numFmtId="41" fontId="5" fillId="0" borderId="28" xfId="1" applyFont="1" applyBorder="1" applyAlignment="1">
      <alignment vertical="center"/>
    </xf>
    <xf numFmtId="41" fontId="5" fillId="0" borderId="29" xfId="1" applyFont="1" applyBorder="1" applyAlignment="1">
      <alignment vertical="center"/>
    </xf>
    <xf numFmtId="0" fontId="7" fillId="5" borderId="19" xfId="0" applyFont="1" applyFill="1" applyBorder="1" applyAlignment="1">
      <alignment horizontal="center" vertical="center"/>
    </xf>
    <xf numFmtId="41" fontId="8" fillId="5" borderId="1" xfId="1" applyFont="1" applyFill="1" applyBorder="1" applyAlignment="1">
      <alignment horizontal="center" vertical="center"/>
    </xf>
    <xf numFmtId="41" fontId="0" fillId="5" borderId="35" xfId="1" applyFont="1" applyFill="1" applyBorder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41" fontId="10" fillId="4" borderId="28" xfId="1" applyFont="1" applyFill="1" applyBorder="1" applyAlignment="1">
      <alignment horizontal="right" vertical="center" wrapText="1"/>
    </xf>
    <xf numFmtId="0" fontId="2" fillId="0" borderId="0" xfId="0" quotePrefix="1" applyFont="1" applyAlignment="1">
      <alignment horizontal="left" vertical="center"/>
    </xf>
    <xf numFmtId="41" fontId="14" fillId="2" borderId="27" xfId="1" applyFont="1" applyFill="1" applyBorder="1" applyAlignment="1">
      <alignment horizontal="center" vertical="center"/>
    </xf>
    <xf numFmtId="41" fontId="15" fillId="4" borderId="46" xfId="1" quotePrefix="1" applyFont="1" applyFill="1" applyBorder="1" applyAlignment="1">
      <alignment horizontal="center" vertical="center" wrapText="1"/>
    </xf>
    <xf numFmtId="41" fontId="15" fillId="4" borderId="46" xfId="1" applyFont="1" applyFill="1" applyBorder="1" applyAlignment="1">
      <alignment horizontal="center" vertical="center"/>
    </xf>
    <xf numFmtId="41" fontId="15" fillId="4" borderId="42" xfId="1" applyFont="1" applyFill="1" applyBorder="1" applyAlignment="1">
      <alignment horizontal="center" vertical="center"/>
    </xf>
    <xf numFmtId="41" fontId="15" fillId="4" borderId="14" xfId="1" applyFont="1" applyFill="1" applyBorder="1" applyAlignment="1">
      <alignment horizontal="center" vertical="center" wrapText="1"/>
    </xf>
    <xf numFmtId="41" fontId="15" fillId="4" borderId="56" xfId="1" applyFont="1" applyFill="1" applyBorder="1" applyAlignment="1">
      <alignment horizontal="center" vertical="center" wrapText="1"/>
    </xf>
    <xf numFmtId="176" fontId="20" fillId="0" borderId="0" xfId="0" applyNumberFormat="1" applyFont="1">
      <alignment vertical="center"/>
    </xf>
    <xf numFmtId="49" fontId="14" fillId="3" borderId="38" xfId="0" applyNumberFormat="1" applyFont="1" applyFill="1" applyBorder="1" applyAlignment="1">
      <alignment horizontal="center" vertical="center" wrapText="1"/>
    </xf>
    <xf numFmtId="49" fontId="14" fillId="3" borderId="39" xfId="0" applyNumberFormat="1" applyFont="1" applyFill="1" applyBorder="1" applyAlignment="1">
      <alignment horizontal="center" vertical="center" wrapText="1"/>
    </xf>
    <xf numFmtId="49" fontId="14" fillId="3" borderId="40" xfId="0" applyNumberFormat="1" applyFont="1" applyFill="1" applyBorder="1" applyAlignment="1">
      <alignment horizontal="center" vertical="center" wrapText="1"/>
    </xf>
    <xf numFmtId="49" fontId="14" fillId="4" borderId="45" xfId="0" applyNumberFormat="1" applyFont="1" applyFill="1" applyBorder="1" applyAlignment="1">
      <alignment horizontal="center" vertical="center" wrapText="1"/>
    </xf>
    <xf numFmtId="49" fontId="14" fillId="4" borderId="51" xfId="0" applyNumberFormat="1" applyFont="1" applyFill="1" applyBorder="1" applyAlignment="1">
      <alignment horizontal="center" vertical="center" wrapText="1"/>
    </xf>
    <xf numFmtId="14" fontId="16" fillId="0" borderId="43" xfId="0" applyNumberFormat="1" applyFont="1" applyBorder="1" applyAlignment="1">
      <alignment horizontal="center" vertical="center" wrapText="1"/>
    </xf>
    <xf numFmtId="49" fontId="22" fillId="0" borderId="44" xfId="0" applyNumberFormat="1" applyFont="1" applyBorder="1" applyAlignment="1">
      <alignment horizontal="center" vertical="center" wrapText="1"/>
    </xf>
    <xf numFmtId="49" fontId="16" fillId="0" borderId="23" xfId="0" applyNumberFormat="1" applyFont="1" applyBorder="1" applyAlignment="1">
      <alignment horizontal="left" vertical="center" wrapText="1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49" fontId="22" fillId="3" borderId="38" xfId="0" applyNumberFormat="1" applyFont="1" applyFill="1" applyBorder="1" applyAlignment="1">
      <alignment horizontal="center" vertical="center" wrapText="1"/>
    </xf>
    <xf numFmtId="49" fontId="22" fillId="3" borderId="39" xfId="0" applyNumberFormat="1" applyFont="1" applyFill="1" applyBorder="1" applyAlignment="1">
      <alignment horizontal="center" vertical="center" wrapText="1"/>
    </xf>
    <xf numFmtId="49" fontId="22" fillId="3" borderId="40" xfId="0" applyNumberFormat="1" applyFont="1" applyFill="1" applyBorder="1" applyAlignment="1">
      <alignment horizontal="center" vertical="center" wrapText="1"/>
    </xf>
    <xf numFmtId="49" fontId="16" fillId="4" borderId="15" xfId="0" applyNumberFormat="1" applyFont="1" applyFill="1" applyBorder="1" applyAlignment="1">
      <alignment horizontal="center" vertical="center" wrapText="1"/>
    </xf>
    <xf numFmtId="0" fontId="16" fillId="0" borderId="0" xfId="0" quotePrefix="1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177" fontId="0" fillId="0" borderId="0" xfId="0" quotePrefix="1" applyNumberFormat="1" applyAlignment="1">
      <alignment horizontal="left" vertical="center"/>
    </xf>
    <xf numFmtId="177" fontId="0" fillId="0" borderId="0" xfId="0" applyNumberFormat="1">
      <alignment vertical="center"/>
    </xf>
    <xf numFmtId="0" fontId="2" fillId="0" borderId="0" xfId="0" quotePrefix="1" applyFont="1">
      <alignment vertical="center"/>
    </xf>
    <xf numFmtId="49" fontId="14" fillId="4" borderId="46" xfId="0" applyNumberFormat="1" applyFont="1" applyFill="1" applyBorder="1" applyAlignment="1">
      <alignment horizontal="center" vertical="center" wrapText="1"/>
    </xf>
    <xf numFmtId="41" fontId="16" fillId="0" borderId="42" xfId="1" applyFont="1" applyBorder="1" applyAlignment="1">
      <alignment horizontal="center" vertical="center" wrapText="1"/>
    </xf>
    <xf numFmtId="41" fontId="15" fillId="4" borderId="46" xfId="1" applyFont="1" applyFill="1" applyBorder="1" applyAlignment="1">
      <alignment horizontal="center" vertical="center" wrapText="1"/>
    </xf>
    <xf numFmtId="41" fontId="15" fillId="4" borderId="4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14" fontId="16" fillId="0" borderId="11" xfId="0" applyNumberFormat="1" applyFont="1" applyBorder="1" applyAlignment="1">
      <alignment horizontal="center" vertical="center" wrapText="1"/>
    </xf>
    <xf numFmtId="41" fontId="0" fillId="0" borderId="0" xfId="1" applyFont="1">
      <alignment vertical="center"/>
    </xf>
    <xf numFmtId="41" fontId="20" fillId="0" borderId="0" xfId="1" applyFont="1" applyAlignment="1">
      <alignment vertical="center"/>
    </xf>
    <xf numFmtId="49" fontId="21" fillId="3" borderId="38" xfId="0" applyNumberFormat="1" applyFont="1" applyFill="1" applyBorder="1" applyAlignment="1">
      <alignment horizontal="center" vertical="center" wrapText="1"/>
    </xf>
    <xf numFmtId="49" fontId="21" fillId="3" borderId="39" xfId="0" applyNumberFormat="1" applyFont="1" applyFill="1" applyBorder="1" applyAlignment="1">
      <alignment horizontal="center" vertical="center" wrapText="1"/>
    </xf>
    <xf numFmtId="49" fontId="21" fillId="3" borderId="39" xfId="0" applyNumberFormat="1" applyFont="1" applyFill="1" applyBorder="1" applyAlignment="1">
      <alignment horizontal="center" vertical="center" shrinkToFit="1"/>
    </xf>
    <xf numFmtId="49" fontId="21" fillId="3" borderId="40" xfId="0" applyNumberFormat="1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41" fontId="5" fillId="0" borderId="31" xfId="1" applyFont="1" applyBorder="1" applyAlignment="1">
      <alignment vertical="center"/>
    </xf>
    <xf numFmtId="0" fontId="0" fillId="0" borderId="15" xfId="0" applyBorder="1">
      <alignment vertical="center"/>
    </xf>
    <xf numFmtId="41" fontId="16" fillId="2" borderId="22" xfId="1" applyFont="1" applyFill="1" applyBorder="1" applyAlignment="1">
      <alignment horizontal="center" vertical="center"/>
    </xf>
    <xf numFmtId="0" fontId="16" fillId="3" borderId="25" xfId="0" applyFont="1" applyFill="1" applyBorder="1" applyAlignment="1">
      <alignment horizontal="center" vertical="center" wrapText="1"/>
    </xf>
    <xf numFmtId="41" fontId="16" fillId="3" borderId="26" xfId="0" applyNumberFormat="1" applyFont="1" applyFill="1" applyBorder="1" applyAlignment="1">
      <alignment horizontal="center" vertical="center"/>
    </xf>
    <xf numFmtId="41" fontId="16" fillId="0" borderId="27" xfId="1" applyFont="1" applyBorder="1" applyAlignment="1">
      <alignment vertical="center"/>
    </xf>
    <xf numFmtId="41" fontId="16" fillId="0" borderId="28" xfId="1" applyFont="1" applyBorder="1" applyAlignment="1">
      <alignment vertical="center"/>
    </xf>
    <xf numFmtId="41" fontId="16" fillId="0" borderId="25" xfId="1" applyFont="1" applyBorder="1" applyAlignment="1">
      <alignment vertical="center"/>
    </xf>
    <xf numFmtId="41" fontId="16" fillId="0" borderId="29" xfId="1" applyFont="1" applyBorder="1" applyAlignment="1">
      <alignment vertical="center"/>
    </xf>
    <xf numFmtId="41" fontId="16" fillId="0" borderId="37" xfId="1" applyFont="1" applyBorder="1" applyAlignment="1">
      <alignment vertical="center"/>
    </xf>
    <xf numFmtId="41" fontId="23" fillId="5" borderId="1" xfId="1" applyFont="1" applyFill="1" applyBorder="1" applyAlignment="1">
      <alignment horizontal="center" vertical="center"/>
    </xf>
    <xf numFmtId="41" fontId="25" fillId="5" borderId="34" xfId="1" applyFont="1" applyFill="1" applyBorder="1" applyAlignment="1">
      <alignment vertical="center"/>
    </xf>
    <xf numFmtId="41" fontId="26" fillId="5" borderId="35" xfId="1" applyFont="1" applyFill="1" applyBorder="1" applyAlignment="1">
      <alignment vertical="center"/>
    </xf>
    <xf numFmtId="0" fontId="26" fillId="0" borderId="0" xfId="0" applyFont="1" applyAlignment="1">
      <alignment wrapText="1"/>
    </xf>
    <xf numFmtId="0" fontId="26" fillId="0" borderId="0" xfId="0" applyFont="1" applyAlignment="1">
      <alignment horizontal="center" vertical="center"/>
    </xf>
    <xf numFmtId="41" fontId="26" fillId="4" borderId="28" xfId="1" applyFont="1" applyFill="1" applyBorder="1" applyAlignment="1">
      <alignment horizontal="right" vertical="center" wrapText="1"/>
    </xf>
    <xf numFmtId="0" fontId="27" fillId="3" borderId="25" xfId="0" applyFont="1" applyFill="1" applyBorder="1" applyAlignment="1">
      <alignment horizontal="center" vertical="center" wrapText="1"/>
    </xf>
    <xf numFmtId="0" fontId="26" fillId="0" borderId="0" xfId="0" applyFont="1">
      <alignment vertical="center"/>
    </xf>
    <xf numFmtId="0" fontId="26" fillId="0" borderId="0" xfId="0" applyFont="1" applyAlignment="1">
      <alignment horizontal="left" vertical="center"/>
    </xf>
    <xf numFmtId="0" fontId="26" fillId="0" borderId="0" xfId="0" applyFont="1" applyAlignment="1">
      <alignment horizontal="right" vertical="center"/>
    </xf>
    <xf numFmtId="41" fontId="5" fillId="2" borderId="13" xfId="1" applyFont="1" applyFill="1" applyBorder="1" applyAlignment="1">
      <alignment horizontal="center" vertical="center"/>
    </xf>
    <xf numFmtId="41" fontId="4" fillId="5" borderId="31" xfId="1" applyFont="1" applyFill="1" applyBorder="1" applyAlignment="1">
      <alignment horizontal="center" vertical="center"/>
    </xf>
    <xf numFmtId="41" fontId="4" fillId="5" borderId="1" xfId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41" fontId="16" fillId="2" borderId="9" xfId="1" applyFont="1" applyFill="1" applyBorder="1" applyAlignment="1">
      <alignment horizontal="center" vertical="center"/>
    </xf>
    <xf numFmtId="41" fontId="16" fillId="2" borderId="13" xfId="1" applyFont="1" applyFill="1" applyBorder="1" applyAlignment="1">
      <alignment horizontal="center" vertical="center"/>
    </xf>
    <xf numFmtId="41" fontId="14" fillId="3" borderId="39" xfId="1" applyFont="1" applyFill="1" applyBorder="1" applyAlignment="1">
      <alignment horizontal="center" vertical="center" wrapText="1"/>
    </xf>
    <xf numFmtId="41" fontId="2" fillId="0" borderId="0" xfId="1" quotePrefix="1" applyFont="1" applyAlignment="1">
      <alignment horizontal="left" vertical="center"/>
    </xf>
    <xf numFmtId="41" fontId="14" fillId="2" borderId="28" xfId="1" applyFont="1" applyFill="1" applyBorder="1" applyAlignment="1">
      <alignment horizontal="center" vertical="center"/>
    </xf>
    <xf numFmtId="41" fontId="16" fillId="4" borderId="52" xfId="1" applyFont="1" applyFill="1" applyBorder="1" applyAlignment="1">
      <alignment horizontal="center" vertical="center" wrapText="1"/>
    </xf>
    <xf numFmtId="41" fontId="5" fillId="2" borderId="15" xfId="1" applyFont="1" applyFill="1" applyBorder="1" applyAlignment="1">
      <alignment horizontal="center" vertical="center" wrapText="1"/>
    </xf>
    <xf numFmtId="41" fontId="5" fillId="2" borderId="23" xfId="1" applyFont="1" applyFill="1" applyBorder="1" applyAlignment="1">
      <alignment horizontal="center" vertical="center" wrapText="1"/>
    </xf>
    <xf numFmtId="41" fontId="6" fillId="3" borderId="26" xfId="1" applyFont="1" applyFill="1" applyBorder="1" applyAlignment="1">
      <alignment horizontal="center" vertical="center"/>
    </xf>
    <xf numFmtId="41" fontId="5" fillId="0" borderId="25" xfId="1" applyFont="1" applyBorder="1" applyAlignment="1">
      <alignment vertical="center"/>
    </xf>
    <xf numFmtId="41" fontId="5" fillId="0" borderId="27" xfId="1" applyFont="1" applyBorder="1" applyAlignment="1">
      <alignment horizontal="center" vertical="center"/>
    </xf>
    <xf numFmtId="41" fontId="5" fillId="4" borderId="30" xfId="1" applyFont="1" applyFill="1" applyBorder="1" applyAlignment="1">
      <alignment vertical="center" wrapText="1"/>
    </xf>
    <xf numFmtId="41" fontId="4" fillId="5" borderId="35" xfId="1" applyFont="1" applyFill="1" applyBorder="1" applyAlignment="1">
      <alignment vertical="center" wrapText="1"/>
    </xf>
    <xf numFmtId="41" fontId="0" fillId="0" borderId="0" xfId="1" applyFont="1" applyAlignment="1">
      <alignment wrapText="1"/>
    </xf>
    <xf numFmtId="41" fontId="0" fillId="0" borderId="0" xfId="1" applyFont="1" applyAlignment="1">
      <alignment horizontal="center" vertical="center"/>
    </xf>
    <xf numFmtId="41" fontId="4" fillId="0" borderId="1" xfId="1" applyFont="1" applyBorder="1" applyAlignment="1">
      <alignment horizontal="right" vertical="center" wrapText="1"/>
    </xf>
    <xf numFmtId="41" fontId="4" fillId="0" borderId="0" xfId="1" applyFont="1" applyBorder="1" applyAlignment="1">
      <alignment horizontal="right" vertical="center" wrapText="1"/>
    </xf>
    <xf numFmtId="41" fontId="0" fillId="2" borderId="4" xfId="1" applyFont="1" applyFill="1" applyBorder="1" applyAlignment="1">
      <alignment horizontal="center" vertical="center" wrapText="1"/>
    </xf>
    <xf numFmtId="41" fontId="0" fillId="2" borderId="0" xfId="1" applyFont="1" applyFill="1" applyBorder="1" applyAlignment="1">
      <alignment horizontal="center" vertical="center" wrapText="1"/>
    </xf>
    <xf numFmtId="41" fontId="0" fillId="2" borderId="3" xfId="1" applyFont="1" applyFill="1" applyBorder="1" applyAlignment="1">
      <alignment horizontal="center" vertical="center" wrapText="1"/>
    </xf>
    <xf numFmtId="41" fontId="0" fillId="2" borderId="0" xfId="1" applyFont="1" applyFill="1" applyBorder="1" applyAlignment="1">
      <alignment horizontal="center" vertical="center"/>
    </xf>
    <xf numFmtId="41" fontId="0" fillId="2" borderId="5" xfId="1" applyFont="1" applyFill="1" applyBorder="1" applyAlignment="1">
      <alignment horizontal="center" vertical="center" wrapText="1"/>
    </xf>
    <xf numFmtId="41" fontId="0" fillId="2" borderId="9" xfId="1" applyFont="1" applyFill="1" applyBorder="1" applyAlignment="1">
      <alignment horizontal="center" vertical="center"/>
    </xf>
    <xf numFmtId="41" fontId="0" fillId="2" borderId="47" xfId="1" applyFont="1" applyFill="1" applyBorder="1" applyAlignment="1">
      <alignment horizontal="center" vertical="center"/>
    </xf>
    <xf numFmtId="41" fontId="0" fillId="2" borderId="17" xfId="1" applyFont="1" applyFill="1" applyBorder="1" applyAlignment="1">
      <alignment horizontal="center" vertical="center"/>
    </xf>
    <xf numFmtId="41" fontId="0" fillId="2" borderId="20" xfId="1" applyFont="1" applyFill="1" applyBorder="1" applyAlignment="1">
      <alignment horizontal="center" vertical="center"/>
    </xf>
    <xf numFmtId="41" fontId="0" fillId="0" borderId="0" xfId="1" applyFont="1" applyAlignment="1"/>
    <xf numFmtId="41" fontId="9" fillId="0" borderId="0" xfId="1" applyFont="1" applyAlignment="1"/>
    <xf numFmtId="41" fontId="0" fillId="5" borderId="36" xfId="1" applyFont="1" applyFill="1" applyBorder="1" applyAlignment="1">
      <alignment horizontal="center" vertical="center"/>
    </xf>
    <xf numFmtId="41" fontId="6" fillId="5" borderId="36" xfId="1" applyFont="1" applyFill="1" applyBorder="1" applyAlignment="1">
      <alignment horizontal="center" vertical="center"/>
    </xf>
    <xf numFmtId="41" fontId="6" fillId="5" borderId="26" xfId="1" applyFont="1" applyFill="1" applyBorder="1" applyAlignment="1">
      <alignment horizontal="center" vertical="center"/>
    </xf>
    <xf numFmtId="41" fontId="5" fillId="5" borderId="26" xfId="1" applyFont="1" applyFill="1" applyBorder="1" applyAlignment="1"/>
    <xf numFmtId="41" fontId="0" fillId="0" borderId="0" xfId="1" applyFont="1" applyAlignment="1">
      <alignment horizontal="right" vertical="center"/>
    </xf>
    <xf numFmtId="41" fontId="22" fillId="3" borderId="39" xfId="1" applyFont="1" applyFill="1" applyBorder="1" applyAlignment="1">
      <alignment horizontal="center" vertical="center" wrapText="1"/>
    </xf>
    <xf numFmtId="41" fontId="21" fillId="3" borderId="39" xfId="1" applyFont="1" applyFill="1" applyBorder="1" applyAlignment="1">
      <alignment horizontal="center" vertical="center" wrapText="1"/>
    </xf>
    <xf numFmtId="41" fontId="16" fillId="2" borderId="42" xfId="1" applyFont="1" applyFill="1" applyBorder="1" applyAlignment="1">
      <alignment horizontal="center" vertical="center"/>
    </xf>
    <xf numFmtId="41" fontId="16" fillId="0" borderId="27" xfId="1" applyFont="1" applyBorder="1" applyAlignment="1">
      <alignment horizontal="center" vertical="center"/>
    </xf>
    <xf numFmtId="41" fontId="16" fillId="0" borderId="28" xfId="1" applyFont="1" applyBorder="1" applyAlignment="1">
      <alignment horizontal="center" vertical="center"/>
    </xf>
    <xf numFmtId="41" fontId="26" fillId="4" borderId="30" xfId="1" applyFont="1" applyFill="1" applyBorder="1" applyAlignment="1">
      <alignment vertical="center" wrapText="1"/>
    </xf>
    <xf numFmtId="41" fontId="25" fillId="5" borderId="30" xfId="1" applyFont="1" applyFill="1" applyBorder="1" applyAlignment="1">
      <alignment vertical="center" wrapText="1"/>
    </xf>
    <xf numFmtId="41" fontId="26" fillId="0" borderId="0" xfId="1" applyFont="1" applyAlignment="1">
      <alignment horizontal="center" vertical="center"/>
    </xf>
    <xf numFmtId="41" fontId="26" fillId="0" borderId="0" xfId="1" applyFont="1" applyAlignment="1"/>
    <xf numFmtId="41" fontId="27" fillId="0" borderId="0" xfId="1" applyFont="1" applyAlignment="1"/>
    <xf numFmtId="41" fontId="26" fillId="2" borderId="59" xfId="1" applyFont="1" applyFill="1" applyBorder="1" applyAlignment="1">
      <alignment horizontal="center" vertical="center"/>
    </xf>
    <xf numFmtId="41" fontId="26" fillId="2" borderId="17" xfId="1" applyFont="1" applyFill="1" applyBorder="1" applyAlignment="1">
      <alignment horizontal="center" vertical="center"/>
    </xf>
    <xf numFmtId="41" fontId="26" fillId="2" borderId="20" xfId="1" applyFont="1" applyFill="1" applyBorder="1" applyAlignment="1">
      <alignment horizontal="center" vertical="center"/>
    </xf>
    <xf numFmtId="41" fontId="16" fillId="4" borderId="30" xfId="1" applyFont="1" applyFill="1" applyBorder="1" applyAlignment="1">
      <alignment vertical="center" wrapText="1"/>
    </xf>
    <xf numFmtId="41" fontId="25" fillId="5" borderId="35" xfId="1" applyFont="1" applyFill="1" applyBorder="1" applyAlignment="1">
      <alignment vertical="center" wrapText="1"/>
    </xf>
    <xf numFmtId="41" fontId="26" fillId="5" borderId="36" xfId="1" applyFont="1" applyFill="1" applyBorder="1" applyAlignment="1">
      <alignment horizontal="center" vertical="center"/>
    </xf>
    <xf numFmtId="41" fontId="16" fillId="5" borderId="36" xfId="1" applyFont="1" applyFill="1" applyBorder="1" applyAlignment="1">
      <alignment horizontal="center" vertical="center"/>
    </xf>
    <xf numFmtId="41" fontId="16" fillId="5" borderId="26" xfId="1" applyFont="1" applyFill="1" applyBorder="1" applyAlignment="1">
      <alignment horizontal="center" vertical="center"/>
    </xf>
    <xf numFmtId="41" fontId="16" fillId="5" borderId="26" xfId="1" applyFont="1" applyFill="1" applyBorder="1" applyAlignment="1"/>
    <xf numFmtId="41" fontId="26" fillId="0" borderId="0" xfId="1" applyFont="1">
      <alignment vertical="center"/>
    </xf>
    <xf numFmtId="41" fontId="14" fillId="4" borderId="46" xfId="1" applyFont="1" applyFill="1" applyBorder="1" applyAlignment="1">
      <alignment horizontal="right" vertical="center" wrapText="1"/>
    </xf>
    <xf numFmtId="49" fontId="22" fillId="3" borderId="39" xfId="0" applyNumberFormat="1" applyFont="1" applyFill="1" applyBorder="1" applyAlignment="1">
      <alignment horizontal="center" vertical="center" shrinkToFit="1"/>
    </xf>
    <xf numFmtId="49" fontId="16" fillId="0" borderId="9" xfId="0" applyNumberFormat="1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shrinkToFit="1"/>
    </xf>
    <xf numFmtId="0" fontId="0" fillId="0" borderId="44" xfId="0" applyBorder="1" applyAlignment="1">
      <alignment horizontal="center" vertical="center" shrinkToFit="1"/>
    </xf>
    <xf numFmtId="41" fontId="13" fillId="4" borderId="56" xfId="1" applyFont="1" applyFill="1" applyBorder="1" applyAlignment="1">
      <alignment horizontal="center" vertical="center" wrapText="1"/>
    </xf>
    <xf numFmtId="49" fontId="23" fillId="0" borderId="42" xfId="0" applyNumberFormat="1" applyFont="1" applyBorder="1" applyAlignment="1">
      <alignment horizontal="center" vertical="center" wrapText="1"/>
    </xf>
    <xf numFmtId="49" fontId="16" fillId="0" borderId="44" xfId="0" applyNumberFormat="1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49" fontId="22" fillId="0" borderId="9" xfId="0" applyNumberFormat="1" applyFont="1" applyBorder="1" applyAlignment="1">
      <alignment horizontal="center" vertical="center" wrapText="1"/>
    </xf>
    <xf numFmtId="41" fontId="14" fillId="2" borderId="27" xfId="1" applyFont="1" applyFill="1" applyBorder="1" applyAlignment="1">
      <alignment horizontal="center" vertical="center" wrapText="1"/>
    </xf>
    <xf numFmtId="41" fontId="14" fillId="2" borderId="28" xfId="1" applyFont="1" applyFill="1" applyBorder="1" applyAlignment="1">
      <alignment horizontal="center" vertical="center" wrapText="1"/>
    </xf>
    <xf numFmtId="41" fontId="12" fillId="0" borderId="26" xfId="1" applyFont="1" applyBorder="1" applyAlignment="1">
      <alignment horizontal="center" vertical="center" wrapText="1"/>
    </xf>
    <xf numFmtId="41" fontId="15" fillId="4" borderId="15" xfId="1" applyFont="1" applyFill="1" applyBorder="1" applyAlignment="1">
      <alignment horizontal="center" vertical="center" wrapText="1"/>
    </xf>
    <xf numFmtId="41" fontId="15" fillId="3" borderId="39" xfId="1" applyFont="1" applyFill="1" applyBorder="1" applyAlignment="1">
      <alignment horizontal="center" vertical="center" wrapText="1"/>
    </xf>
    <xf numFmtId="41" fontId="15" fillId="0" borderId="42" xfId="1" applyFont="1" applyBorder="1" applyAlignment="1">
      <alignment horizontal="center" vertical="center" wrapText="1"/>
    </xf>
    <xf numFmtId="41" fontId="16" fillId="0" borderId="9" xfId="1" applyFont="1" applyBorder="1" applyAlignment="1">
      <alignment horizontal="center" vertical="center" wrapText="1"/>
    </xf>
    <xf numFmtId="41" fontId="15" fillId="0" borderId="44" xfId="1" applyFont="1" applyBorder="1" applyAlignment="1">
      <alignment horizontal="center" vertical="center" wrapText="1"/>
    </xf>
    <xf numFmtId="41" fontId="16" fillId="0" borderId="44" xfId="1" applyFont="1" applyBorder="1" applyAlignment="1">
      <alignment horizontal="center" vertical="center" wrapText="1"/>
    </xf>
    <xf numFmtId="41" fontId="16" fillId="3" borderId="46" xfId="1" applyFont="1" applyFill="1" applyBorder="1" applyAlignment="1">
      <alignment horizontal="center" vertical="center" wrapText="1"/>
    </xf>
    <xf numFmtId="41" fontId="16" fillId="4" borderId="42" xfId="1" applyFont="1" applyFill="1" applyBorder="1" applyAlignment="1">
      <alignment horizontal="center" vertical="center" wrapText="1"/>
    </xf>
    <xf numFmtId="41" fontId="14" fillId="5" borderId="27" xfId="1" applyFont="1" applyFill="1" applyBorder="1" applyAlignment="1">
      <alignment horizontal="center" vertical="center" wrapText="1"/>
    </xf>
    <xf numFmtId="41" fontId="15" fillId="3" borderId="46" xfId="1" applyFont="1" applyFill="1" applyBorder="1" applyAlignment="1">
      <alignment horizontal="center" vertical="center" wrapText="1"/>
    </xf>
    <xf numFmtId="41" fontId="15" fillId="3" borderId="51" xfId="1" applyFont="1" applyFill="1" applyBorder="1" applyAlignment="1">
      <alignment horizontal="center" vertical="center" wrapText="1"/>
    </xf>
    <xf numFmtId="41" fontId="15" fillId="3" borderId="42" xfId="1" applyFont="1" applyFill="1" applyBorder="1" applyAlignment="1">
      <alignment horizontal="center" vertical="center" wrapText="1"/>
    </xf>
    <xf numFmtId="41" fontId="15" fillId="3" borderId="15" xfId="1" applyFont="1" applyFill="1" applyBorder="1" applyAlignment="1">
      <alignment horizontal="center" vertical="center" wrapText="1"/>
    </xf>
    <xf numFmtId="41" fontId="16" fillId="4" borderId="9" xfId="1" applyFont="1" applyFill="1" applyBorder="1" applyAlignment="1">
      <alignment horizontal="center" vertical="center" wrapText="1"/>
    </xf>
    <xf numFmtId="41" fontId="16" fillId="4" borderId="10" xfId="1" applyFont="1" applyFill="1" applyBorder="1" applyAlignment="1">
      <alignment horizontal="center" vertical="center" wrapText="1"/>
    </xf>
    <xf numFmtId="41" fontId="15" fillId="5" borderId="20" xfId="1" applyFont="1" applyFill="1" applyBorder="1" applyAlignment="1">
      <alignment horizontal="center" vertical="center" wrapText="1"/>
    </xf>
    <xf numFmtId="41" fontId="15" fillId="6" borderId="27" xfId="1" applyFont="1" applyFill="1" applyBorder="1" applyAlignment="1">
      <alignment horizontal="center" vertical="center" wrapText="1"/>
    </xf>
    <xf numFmtId="41" fontId="15" fillId="6" borderId="28" xfId="1" applyFont="1" applyFill="1" applyBorder="1" applyAlignment="1">
      <alignment horizontal="center" vertical="center" wrapText="1"/>
    </xf>
    <xf numFmtId="41" fontId="0" fillId="0" borderId="0" xfId="1" applyFont="1" applyAlignment="1">
      <alignment horizontal="center" vertical="center" wrapText="1"/>
    </xf>
    <xf numFmtId="49" fontId="16" fillId="4" borderId="23" xfId="0" applyNumberFormat="1" applyFont="1" applyFill="1" applyBorder="1" applyAlignment="1">
      <alignment horizontal="center" vertical="center" wrapText="1"/>
    </xf>
    <xf numFmtId="176" fontId="14" fillId="3" borderId="39" xfId="0" applyNumberFormat="1" applyFont="1" applyFill="1" applyBorder="1" applyAlignment="1">
      <alignment horizontal="center" vertical="center" wrapText="1"/>
    </xf>
    <xf numFmtId="176" fontId="14" fillId="0" borderId="42" xfId="0" applyNumberFormat="1" applyFont="1" applyBorder="1" applyAlignment="1">
      <alignment horizontal="center" vertical="center" wrapText="1"/>
    </xf>
    <xf numFmtId="176" fontId="14" fillId="0" borderId="9" xfId="0" applyNumberFormat="1" applyFont="1" applyBorder="1" applyAlignment="1">
      <alignment horizontal="center" vertical="center" wrapText="1"/>
    </xf>
    <xf numFmtId="176" fontId="14" fillId="0" borderId="44" xfId="0" applyNumberFormat="1" applyFont="1" applyBorder="1" applyAlignment="1">
      <alignment horizontal="center" vertical="center" wrapText="1"/>
    </xf>
    <xf numFmtId="176" fontId="14" fillId="3" borderId="46" xfId="0" applyNumberFormat="1" applyFont="1" applyFill="1" applyBorder="1" applyAlignment="1">
      <alignment horizontal="center" vertical="center" wrapText="1"/>
    </xf>
    <xf numFmtId="41" fontId="16" fillId="3" borderId="39" xfId="1" applyFont="1" applyFill="1" applyBorder="1" applyAlignment="1">
      <alignment horizontal="center" vertical="center" wrapText="1"/>
    </xf>
    <xf numFmtId="41" fontId="16" fillId="0" borderId="15" xfId="1" applyFont="1" applyBorder="1" applyAlignment="1">
      <alignment horizontal="center" vertical="center" wrapText="1"/>
    </xf>
    <xf numFmtId="41" fontId="15" fillId="0" borderId="9" xfId="1" applyFont="1" applyBorder="1" applyAlignment="1">
      <alignment horizontal="center" vertical="center" wrapText="1"/>
    </xf>
    <xf numFmtId="41" fontId="16" fillId="0" borderId="10" xfId="1" applyFont="1" applyBorder="1" applyAlignment="1">
      <alignment horizontal="center" vertical="center" wrapText="1"/>
    </xf>
    <xf numFmtId="41" fontId="16" fillId="0" borderId="23" xfId="1" applyFont="1" applyBorder="1" applyAlignment="1">
      <alignment horizontal="center" vertical="center" wrapText="1"/>
    </xf>
    <xf numFmtId="41" fontId="15" fillId="3" borderId="46" xfId="1" applyFont="1" applyFill="1" applyBorder="1" applyAlignment="1">
      <alignment horizontal="center" vertical="center"/>
    </xf>
    <xf numFmtId="41" fontId="16" fillId="0" borderId="42" xfId="1" applyFont="1" applyBorder="1" applyAlignment="1">
      <alignment horizontal="center" vertical="center"/>
    </xf>
    <xf numFmtId="41" fontId="16" fillId="4" borderId="53" xfId="1" applyFont="1" applyFill="1" applyBorder="1" applyAlignment="1">
      <alignment horizontal="center" vertical="center"/>
    </xf>
    <xf numFmtId="41" fontId="16" fillId="4" borderId="48" xfId="1" applyFont="1" applyFill="1" applyBorder="1" applyAlignment="1">
      <alignment horizontal="center" vertical="center"/>
    </xf>
    <xf numFmtId="41" fontId="15" fillId="3" borderId="42" xfId="1" applyFont="1" applyFill="1" applyBorder="1" applyAlignment="1">
      <alignment horizontal="center" vertical="center"/>
    </xf>
    <xf numFmtId="41" fontId="15" fillId="3" borderId="15" xfId="1" applyFont="1" applyFill="1" applyBorder="1" applyAlignment="1">
      <alignment horizontal="center" vertical="center"/>
    </xf>
    <xf numFmtId="41" fontId="15" fillId="4" borderId="46" xfId="1" quotePrefix="1" applyFont="1" applyFill="1" applyBorder="1" applyAlignment="1">
      <alignment horizontal="center" vertical="center"/>
    </xf>
    <xf numFmtId="41" fontId="16" fillId="4" borderId="52" xfId="1" applyFont="1" applyFill="1" applyBorder="1" applyAlignment="1">
      <alignment horizontal="center" vertical="center"/>
    </xf>
    <xf numFmtId="41" fontId="15" fillId="4" borderId="15" xfId="1" applyFont="1" applyFill="1" applyBorder="1" applyAlignment="1">
      <alignment horizontal="center" vertical="center"/>
    </xf>
    <xf numFmtId="41" fontId="16" fillId="4" borderId="42" xfId="1" applyFont="1" applyFill="1" applyBorder="1" applyAlignment="1">
      <alignment horizontal="center" vertical="center"/>
    </xf>
    <xf numFmtId="41" fontId="15" fillId="4" borderId="9" xfId="1" applyFont="1" applyFill="1" applyBorder="1" applyAlignment="1">
      <alignment horizontal="center" vertical="center"/>
    </xf>
    <xf numFmtId="41" fontId="16" fillId="4" borderId="57" xfId="1" applyFont="1" applyFill="1" applyBorder="1" applyAlignment="1">
      <alignment horizontal="center" vertical="center"/>
    </xf>
    <xf numFmtId="41" fontId="16" fillId="4" borderId="60" xfId="1" applyFont="1" applyFill="1" applyBorder="1" applyAlignment="1">
      <alignment horizontal="center" vertical="center"/>
    </xf>
    <xf numFmtId="41" fontId="15" fillId="4" borderId="17" xfId="1" applyFont="1" applyFill="1" applyBorder="1" applyAlignment="1">
      <alignment horizontal="center" vertical="center"/>
    </xf>
    <xf numFmtId="41" fontId="15" fillId="5" borderId="42" xfId="1" applyFont="1" applyFill="1" applyBorder="1" applyAlignment="1">
      <alignment horizontal="center" vertical="center"/>
    </xf>
    <xf numFmtId="41" fontId="15" fillId="4" borderId="50" xfId="1" applyFont="1" applyFill="1" applyBorder="1" applyAlignment="1">
      <alignment horizontal="center" vertical="center" wrapText="1"/>
    </xf>
    <xf numFmtId="0" fontId="0" fillId="0" borderId="23" xfId="0" applyBorder="1">
      <alignment vertical="center"/>
    </xf>
    <xf numFmtId="49" fontId="22" fillId="6" borderId="42" xfId="0" applyNumberFormat="1" applyFont="1" applyFill="1" applyBorder="1" applyAlignment="1">
      <alignment horizontal="center" vertical="center" wrapText="1"/>
    </xf>
    <xf numFmtId="41" fontId="22" fillId="6" borderId="42" xfId="1" applyFont="1" applyFill="1" applyBorder="1" applyAlignment="1">
      <alignment horizontal="right" vertical="center" wrapText="1"/>
    </xf>
    <xf numFmtId="41" fontId="16" fillId="6" borderId="42" xfId="1" applyFont="1" applyFill="1" applyBorder="1" applyAlignment="1">
      <alignment horizontal="center" vertical="center" wrapText="1"/>
    </xf>
    <xf numFmtId="41" fontId="16" fillId="6" borderId="9" xfId="1" applyFont="1" applyFill="1" applyBorder="1" applyAlignment="1">
      <alignment horizontal="center" vertical="center" wrapText="1"/>
    </xf>
    <xf numFmtId="49" fontId="23" fillId="0" borderId="9" xfId="0" applyNumberFormat="1" applyFont="1" applyBorder="1" applyAlignment="1">
      <alignment horizontal="center" vertical="center" wrapText="1"/>
    </xf>
    <xf numFmtId="49" fontId="16" fillId="0" borderId="42" xfId="0" applyNumberFormat="1" applyFont="1" applyBorder="1" applyAlignment="1">
      <alignment horizontal="center" vertical="center" wrapText="1"/>
    </xf>
    <xf numFmtId="14" fontId="16" fillId="0" borderId="41" xfId="0" applyNumberFormat="1" applyFont="1" applyBorder="1" applyAlignment="1">
      <alignment horizontal="center" vertical="center" wrapText="1"/>
    </xf>
    <xf numFmtId="49" fontId="15" fillId="4" borderId="51" xfId="0" applyNumberFormat="1" applyFont="1" applyFill="1" applyBorder="1" applyAlignment="1">
      <alignment horizontal="left" vertical="center" wrapText="1"/>
    </xf>
    <xf numFmtId="41" fontId="16" fillId="0" borderId="42" xfId="1" applyFont="1" applyFill="1" applyBorder="1" applyAlignment="1">
      <alignment horizontal="right" vertical="center" wrapText="1"/>
    </xf>
    <xf numFmtId="41" fontId="15" fillId="4" borderId="42" xfId="1" applyFont="1" applyFill="1" applyBorder="1" applyAlignment="1">
      <alignment horizontal="center" vertical="center" wrapText="1"/>
    </xf>
    <xf numFmtId="49" fontId="23" fillId="4" borderId="42" xfId="0" applyNumberFormat="1" applyFont="1" applyFill="1" applyBorder="1" applyAlignment="1">
      <alignment horizontal="center" vertical="center" wrapText="1"/>
    </xf>
    <xf numFmtId="49" fontId="23" fillId="4" borderId="44" xfId="0" applyNumberFormat="1" applyFont="1" applyFill="1" applyBorder="1" applyAlignment="1">
      <alignment horizontal="center" vertical="center" wrapText="1"/>
    </xf>
    <xf numFmtId="41" fontId="16" fillId="0" borderId="42" xfId="1" applyFont="1" applyBorder="1" applyAlignment="1">
      <alignment horizontal="right" vertical="center" wrapText="1"/>
    </xf>
    <xf numFmtId="41" fontId="16" fillId="0" borderId="9" xfId="1" applyFont="1" applyBorder="1" applyAlignment="1">
      <alignment horizontal="right" vertical="center" wrapText="1"/>
    </xf>
    <xf numFmtId="49" fontId="16" fillId="0" borderId="15" xfId="0" applyNumberFormat="1" applyFont="1" applyBorder="1" applyAlignment="1">
      <alignment horizontal="center" vertical="center" wrapText="1"/>
    </xf>
    <xf numFmtId="177" fontId="28" fillId="0" borderId="0" xfId="0" applyNumberFormat="1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41" fontId="16" fillId="0" borderId="44" xfId="1" applyFont="1" applyFill="1" applyBorder="1" applyAlignment="1">
      <alignment horizontal="right" vertical="center" wrapText="1"/>
    </xf>
    <xf numFmtId="14" fontId="16" fillId="0" borderId="45" xfId="0" applyNumberFormat="1" applyFont="1" applyBorder="1" applyAlignment="1">
      <alignment horizontal="center" vertical="center" wrapText="1"/>
    </xf>
    <xf numFmtId="49" fontId="16" fillId="0" borderId="46" xfId="0" applyNumberFormat="1" applyFont="1" applyBorder="1" applyAlignment="1">
      <alignment horizontal="center" vertical="center" wrapText="1"/>
    </xf>
    <xf numFmtId="49" fontId="16" fillId="4" borderId="51" xfId="0" applyNumberFormat="1" applyFont="1" applyFill="1" applyBorder="1" applyAlignment="1">
      <alignment horizontal="center" vertical="center" wrapText="1"/>
    </xf>
    <xf numFmtId="0" fontId="0" fillId="0" borderId="46" xfId="0" applyBorder="1" applyAlignment="1">
      <alignment horizontal="center" vertical="center" shrinkToFit="1"/>
    </xf>
    <xf numFmtId="14" fontId="16" fillId="0" borderId="19" xfId="0" applyNumberFormat="1" applyFont="1" applyBorder="1" applyAlignment="1">
      <alignment horizontal="center" vertical="center" wrapText="1"/>
    </xf>
    <xf numFmtId="49" fontId="23" fillId="4" borderId="20" xfId="0" applyNumberFormat="1" applyFont="1" applyFill="1" applyBorder="1" applyAlignment="1">
      <alignment horizontal="center" vertical="center" wrapText="1"/>
    </xf>
    <xf numFmtId="49" fontId="23" fillId="4" borderId="20" xfId="0" applyNumberFormat="1" applyFont="1" applyFill="1" applyBorder="1" applyAlignment="1">
      <alignment horizontal="center" vertical="center" shrinkToFit="1"/>
    </xf>
    <xf numFmtId="41" fontId="16" fillId="0" borderId="20" xfId="1" applyFont="1" applyBorder="1" applyAlignment="1">
      <alignment horizontal="right" vertical="center" wrapText="1"/>
    </xf>
    <xf numFmtId="49" fontId="23" fillId="0" borderId="21" xfId="0" applyNumberFormat="1" applyFont="1" applyBorder="1" applyAlignment="1">
      <alignment horizontal="center" vertical="center" wrapText="1"/>
    </xf>
    <xf numFmtId="14" fontId="16" fillId="0" borderId="8" xfId="0" applyNumberFormat="1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41" fontId="16" fillId="0" borderId="46" xfId="1" applyFont="1" applyFill="1" applyBorder="1" applyAlignment="1">
      <alignment horizontal="right" vertical="center" wrapText="1"/>
    </xf>
    <xf numFmtId="41" fontId="15" fillId="4" borderId="42" xfId="1" quotePrefix="1" applyFont="1" applyFill="1" applyBorder="1" applyAlignment="1">
      <alignment horizontal="center" vertical="center" wrapText="1"/>
    </xf>
    <xf numFmtId="41" fontId="13" fillId="4" borderId="42" xfId="1" quotePrefix="1" applyFont="1" applyFill="1" applyBorder="1" applyAlignment="1">
      <alignment horizontal="center" vertical="center" wrapText="1"/>
    </xf>
    <xf numFmtId="0" fontId="0" fillId="0" borderId="10" xfId="0" applyBorder="1">
      <alignment vertical="center"/>
    </xf>
    <xf numFmtId="0" fontId="23" fillId="0" borderId="0" xfId="0" applyFont="1" applyAlignment="1">
      <alignment horizontal="center" vertical="center"/>
    </xf>
    <xf numFmtId="41" fontId="16" fillId="0" borderId="0" xfId="1" applyFont="1" applyAlignment="1">
      <alignment horizontal="right" vertical="center"/>
    </xf>
    <xf numFmtId="0" fontId="23" fillId="0" borderId="42" xfId="0" applyFont="1" applyBorder="1" applyAlignment="1">
      <alignment horizontal="center" vertical="center"/>
    </xf>
    <xf numFmtId="41" fontId="16" fillId="0" borderId="42" xfId="1" applyFont="1" applyBorder="1" applyAlignment="1">
      <alignment horizontal="right" vertical="center"/>
    </xf>
    <xf numFmtId="0" fontId="16" fillId="0" borderId="15" xfId="0" applyFont="1" applyBorder="1" applyAlignment="1">
      <alignment horizontal="center" vertical="center"/>
    </xf>
    <xf numFmtId="41" fontId="22" fillId="6" borderId="44" xfId="1" applyFont="1" applyFill="1" applyBorder="1" applyAlignment="1">
      <alignment horizontal="right" vertical="center" wrapText="1"/>
    </xf>
    <xf numFmtId="49" fontId="23" fillId="4" borderId="39" xfId="0" applyNumberFormat="1" applyFont="1" applyFill="1" applyBorder="1" applyAlignment="1">
      <alignment horizontal="center" vertical="center" wrapText="1"/>
    </xf>
    <xf numFmtId="0" fontId="0" fillId="0" borderId="39" xfId="0" applyBorder="1" applyAlignment="1">
      <alignment horizontal="center" vertical="center" shrinkToFit="1"/>
    </xf>
    <xf numFmtId="14" fontId="16" fillId="0" borderId="41" xfId="0" applyNumberFormat="1" applyFont="1" applyBorder="1" applyAlignment="1">
      <alignment horizontal="center" vertical="center"/>
    </xf>
    <xf numFmtId="14" fontId="16" fillId="0" borderId="43" xfId="0" applyNumberFormat="1" applyFont="1" applyBorder="1" applyAlignment="1">
      <alignment horizontal="center" vertical="center"/>
    </xf>
    <xf numFmtId="41" fontId="16" fillId="0" borderId="44" xfId="1" applyFont="1" applyBorder="1" applyAlignment="1">
      <alignment horizontal="right" vertical="center"/>
    </xf>
    <xf numFmtId="0" fontId="23" fillId="0" borderId="44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49" fontId="23" fillId="4" borderId="9" xfId="0" applyNumberFormat="1" applyFont="1" applyFill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0" fontId="23" fillId="0" borderId="59" xfId="0" applyFont="1" applyBorder="1" applyAlignment="1">
      <alignment horizontal="center" vertical="center"/>
    </xf>
    <xf numFmtId="14" fontId="16" fillId="0" borderId="11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41" fontId="16" fillId="0" borderId="9" xfId="1" applyFont="1" applyBorder="1" applyAlignment="1">
      <alignment horizontal="right" vertical="center"/>
    </xf>
    <xf numFmtId="49" fontId="16" fillId="0" borderId="10" xfId="0" applyNumberFormat="1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/>
    </xf>
    <xf numFmtId="0" fontId="23" fillId="0" borderId="22" xfId="0" applyFont="1" applyBorder="1" applyAlignment="1">
      <alignment horizontal="center" vertical="center"/>
    </xf>
    <xf numFmtId="41" fontId="16" fillId="0" borderId="42" xfId="1" applyFont="1" applyBorder="1">
      <alignment vertical="center"/>
    </xf>
    <xf numFmtId="41" fontId="16" fillId="0" borderId="44" xfId="1" applyFont="1" applyBorder="1">
      <alignment vertical="center"/>
    </xf>
    <xf numFmtId="0" fontId="16" fillId="0" borderId="44" xfId="0" applyFont="1" applyBorder="1" applyAlignment="1">
      <alignment horizontal="center" vertical="center"/>
    </xf>
    <xf numFmtId="14" fontId="16" fillId="0" borderId="45" xfId="0" applyNumberFormat="1" applyFont="1" applyBorder="1" applyAlignment="1">
      <alignment horizontal="center" vertical="center"/>
    </xf>
    <xf numFmtId="177" fontId="22" fillId="3" borderId="6" xfId="0" applyNumberFormat="1" applyFont="1" applyFill="1" applyBorder="1" applyAlignment="1">
      <alignment horizontal="center" vertical="center" wrapText="1"/>
    </xf>
    <xf numFmtId="0" fontId="16" fillId="0" borderId="63" xfId="0" applyFont="1" applyBorder="1" applyAlignment="1">
      <alignment horizontal="center" vertical="center"/>
    </xf>
    <xf numFmtId="41" fontId="16" fillId="0" borderId="9" xfId="1" applyFont="1" applyBorder="1">
      <alignment vertical="center"/>
    </xf>
    <xf numFmtId="41" fontId="16" fillId="0" borderId="15" xfId="0" applyNumberFormat="1" applyFont="1" applyBorder="1">
      <alignment vertical="center"/>
    </xf>
    <xf numFmtId="41" fontId="16" fillId="0" borderId="39" xfId="1" applyFont="1" applyBorder="1">
      <alignment vertical="center"/>
    </xf>
    <xf numFmtId="41" fontId="16" fillId="0" borderId="40" xfId="1" applyFont="1" applyBorder="1">
      <alignment vertical="center"/>
    </xf>
    <xf numFmtId="41" fontId="16" fillId="0" borderId="15" xfId="1" applyFont="1" applyBorder="1">
      <alignment vertical="center"/>
    </xf>
    <xf numFmtId="41" fontId="16" fillId="0" borderId="23" xfId="1" applyFont="1" applyBorder="1">
      <alignment vertical="center"/>
    </xf>
    <xf numFmtId="0" fontId="0" fillId="0" borderId="40" xfId="0" applyBorder="1">
      <alignment vertical="center"/>
    </xf>
    <xf numFmtId="0" fontId="16" fillId="0" borderId="42" xfId="0" applyFont="1" applyBorder="1" applyAlignment="1">
      <alignment horizontal="center" vertical="center"/>
    </xf>
    <xf numFmtId="14" fontId="16" fillId="0" borderId="8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 shrinkToFit="1"/>
    </xf>
    <xf numFmtId="41" fontId="16" fillId="0" borderId="17" xfId="1" applyFont="1" applyBorder="1" applyAlignment="1">
      <alignment horizontal="right" vertical="center"/>
    </xf>
    <xf numFmtId="0" fontId="16" fillId="0" borderId="17" xfId="0" applyFont="1" applyBorder="1" applyAlignment="1">
      <alignment horizontal="center" vertical="center"/>
    </xf>
    <xf numFmtId="41" fontId="16" fillId="0" borderId="17" xfId="1" applyFont="1" applyBorder="1">
      <alignment vertical="center"/>
    </xf>
    <xf numFmtId="0" fontId="16" fillId="0" borderId="18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49" fontId="22" fillId="3" borderId="25" xfId="0" applyNumberFormat="1" applyFont="1" applyFill="1" applyBorder="1" applyAlignment="1">
      <alignment horizontal="center" vertical="center" wrapText="1"/>
    </xf>
    <xf numFmtId="49" fontId="22" fillId="3" borderId="27" xfId="0" applyNumberFormat="1" applyFont="1" applyFill="1" applyBorder="1" applyAlignment="1">
      <alignment horizontal="center" vertical="center" wrapText="1"/>
    </xf>
    <xf numFmtId="49" fontId="22" fillId="3" borderId="28" xfId="0" applyNumberFormat="1" applyFont="1" applyFill="1" applyBorder="1" applyAlignment="1">
      <alignment horizontal="center" vertical="center" wrapText="1"/>
    </xf>
    <xf numFmtId="14" fontId="16" fillId="0" borderId="25" xfId="0" applyNumberFormat="1" applyFont="1" applyBorder="1" applyAlignment="1">
      <alignment horizontal="center" vertical="center" wrapText="1"/>
    </xf>
    <xf numFmtId="49" fontId="16" fillId="0" borderId="27" xfId="0" applyNumberFormat="1" applyFont="1" applyBorder="1" applyAlignment="1">
      <alignment horizontal="center" vertical="center" wrapText="1"/>
    </xf>
    <xf numFmtId="41" fontId="16" fillId="0" borderId="27" xfId="1" applyFont="1" applyFill="1" applyBorder="1" applyAlignment="1">
      <alignment horizontal="right" vertical="center" wrapText="1"/>
    </xf>
    <xf numFmtId="0" fontId="0" fillId="0" borderId="70" xfId="0" applyBorder="1" applyAlignment="1">
      <alignment horizontal="center" vertical="center" shrinkToFit="1"/>
    </xf>
    <xf numFmtId="41" fontId="16" fillId="0" borderId="69" xfId="1" applyFont="1" applyBorder="1" applyAlignment="1">
      <alignment horizontal="right" vertical="center" wrapText="1"/>
    </xf>
    <xf numFmtId="49" fontId="23" fillId="4" borderId="62" xfId="0" applyNumberFormat="1" applyFont="1" applyFill="1" applyBorder="1" applyAlignment="1">
      <alignment horizontal="center" vertical="center" wrapText="1"/>
    </xf>
    <xf numFmtId="0" fontId="23" fillId="0" borderId="62" xfId="0" applyFont="1" applyBorder="1" applyAlignment="1">
      <alignment horizontal="center" vertical="center"/>
    </xf>
    <xf numFmtId="41" fontId="23" fillId="0" borderId="44" xfId="1" applyFont="1" applyBorder="1">
      <alignment vertical="center"/>
    </xf>
    <xf numFmtId="41" fontId="16" fillId="0" borderId="39" xfId="1" applyFont="1" applyBorder="1" applyAlignment="1">
      <alignment horizontal="right" vertical="center" wrapText="1"/>
    </xf>
    <xf numFmtId="14" fontId="16" fillId="0" borderId="2" xfId="0" applyNumberFormat="1" applyFont="1" applyBorder="1" applyAlignment="1">
      <alignment horizontal="center" vertical="center"/>
    </xf>
    <xf numFmtId="14" fontId="26" fillId="0" borderId="43" xfId="0" applyNumberFormat="1" applyFont="1" applyBorder="1" applyAlignment="1">
      <alignment horizontal="center" vertical="center"/>
    </xf>
    <xf numFmtId="14" fontId="16" fillId="0" borderId="38" xfId="0" applyNumberFormat="1" applyFont="1" applyBorder="1" applyAlignment="1">
      <alignment horizontal="center" vertical="center" wrapText="1"/>
    </xf>
    <xf numFmtId="0" fontId="16" fillId="0" borderId="39" xfId="0" applyFont="1" applyBorder="1" applyAlignment="1">
      <alignment horizontal="center" vertical="center"/>
    </xf>
    <xf numFmtId="0" fontId="23" fillId="0" borderId="39" xfId="0" applyFont="1" applyBorder="1" applyAlignment="1">
      <alignment horizontal="center" vertical="center"/>
    </xf>
    <xf numFmtId="14" fontId="26" fillId="0" borderId="38" xfId="0" applyNumberFormat="1" applyFont="1" applyBorder="1" applyAlignment="1">
      <alignment horizontal="center" vertical="center"/>
    </xf>
    <xf numFmtId="41" fontId="23" fillId="0" borderId="39" xfId="1" applyFont="1" applyBorder="1">
      <alignment vertical="center"/>
    </xf>
    <xf numFmtId="41" fontId="26" fillId="0" borderId="42" xfId="1" applyFont="1" applyBorder="1">
      <alignment vertical="center"/>
    </xf>
    <xf numFmtId="41" fontId="16" fillId="0" borderId="46" xfId="1" applyFont="1" applyBorder="1">
      <alignment vertical="center"/>
    </xf>
    <xf numFmtId="0" fontId="23" fillId="0" borderId="46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41" fontId="26" fillId="0" borderId="17" xfId="1" applyFont="1" applyBorder="1">
      <alignment vertical="center"/>
    </xf>
    <xf numFmtId="0" fontId="6" fillId="0" borderId="44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3" fontId="16" fillId="0" borderId="40" xfId="0" applyNumberFormat="1" applyFont="1" applyBorder="1">
      <alignment vertical="center"/>
    </xf>
    <xf numFmtId="3" fontId="16" fillId="0" borderId="15" xfId="0" applyNumberFormat="1" applyFont="1" applyBorder="1">
      <alignment vertical="center"/>
    </xf>
    <xf numFmtId="3" fontId="16" fillId="0" borderId="10" xfId="0" applyNumberFormat="1" applyFont="1" applyBorder="1">
      <alignment vertical="center"/>
    </xf>
    <xf numFmtId="3" fontId="16" fillId="0" borderId="23" xfId="0" applyNumberFormat="1" applyFont="1" applyBorder="1">
      <alignment vertical="center"/>
    </xf>
    <xf numFmtId="0" fontId="17" fillId="0" borderId="41" xfId="0" applyFont="1" applyBorder="1" applyAlignment="1">
      <alignment horizontal="center" vertical="center"/>
    </xf>
    <xf numFmtId="0" fontId="17" fillId="0" borderId="43" xfId="0" applyFont="1" applyBorder="1" applyAlignment="1">
      <alignment horizontal="center" vertical="center"/>
    </xf>
    <xf numFmtId="3" fontId="16" fillId="0" borderId="51" xfId="0" applyNumberFormat="1" applyFont="1" applyBorder="1">
      <alignment vertical="center"/>
    </xf>
    <xf numFmtId="0" fontId="17" fillId="0" borderId="38" xfId="0" applyFont="1" applyBorder="1" applyAlignment="1">
      <alignment horizontal="center" vertical="center"/>
    </xf>
    <xf numFmtId="0" fontId="31" fillId="0" borderId="42" xfId="0" applyFont="1" applyBorder="1" applyAlignment="1">
      <alignment horizontal="center" vertical="center"/>
    </xf>
    <xf numFmtId="49" fontId="23" fillId="0" borderId="39" xfId="0" applyNumberFormat="1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31" fillId="0" borderId="44" xfId="0" applyFont="1" applyBorder="1" applyAlignment="1">
      <alignment horizontal="center" vertical="center"/>
    </xf>
    <xf numFmtId="49" fontId="23" fillId="0" borderId="44" xfId="0" applyNumberFormat="1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/>
    </xf>
    <xf numFmtId="41" fontId="5" fillId="2" borderId="9" xfId="1" applyFont="1" applyFill="1" applyBorder="1" applyAlignment="1">
      <alignment horizontal="center" vertical="center"/>
    </xf>
    <xf numFmtId="41" fontId="5" fillId="2" borderId="20" xfId="1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41" fontId="26" fillId="0" borderId="44" xfId="1" applyFont="1" applyBorder="1">
      <alignment vertical="center"/>
    </xf>
    <xf numFmtId="0" fontId="26" fillId="0" borderId="2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17" fillId="0" borderId="66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61" xfId="0" applyFont="1" applyBorder="1" applyAlignment="1">
      <alignment horizontal="center" vertical="center"/>
    </xf>
    <xf numFmtId="14" fontId="26" fillId="0" borderId="41" xfId="0" applyNumberFormat="1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0" fontId="0" fillId="0" borderId="42" xfId="0" applyBorder="1">
      <alignment vertical="center"/>
    </xf>
    <xf numFmtId="0" fontId="31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6" fillId="0" borderId="66" xfId="0" applyFont="1" applyBorder="1" applyAlignment="1">
      <alignment horizontal="center" vertical="center"/>
    </xf>
    <xf numFmtId="0" fontId="0" fillId="0" borderId="71" xfId="0" applyBorder="1" applyAlignment="1">
      <alignment horizontal="center" vertical="center" shrinkToFit="1"/>
    </xf>
    <xf numFmtId="14" fontId="33" fillId="0" borderId="41" xfId="0" applyNumberFormat="1" applyFont="1" applyBorder="1" applyAlignment="1">
      <alignment horizontal="center" vertical="center"/>
    </xf>
    <xf numFmtId="0" fontId="33" fillId="0" borderId="17" xfId="0" applyFont="1" applyBorder="1" applyAlignment="1">
      <alignment horizontal="center" vertical="center"/>
    </xf>
    <xf numFmtId="41" fontId="33" fillId="0" borderId="9" xfId="1" applyFont="1" applyBorder="1">
      <alignment vertical="center"/>
    </xf>
    <xf numFmtId="0" fontId="33" fillId="0" borderId="9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42" xfId="0" applyFont="1" applyBorder="1" applyAlignment="1">
      <alignment horizontal="center" vertical="center"/>
    </xf>
    <xf numFmtId="49" fontId="33" fillId="0" borderId="42" xfId="0" applyNumberFormat="1" applyFont="1" applyBorder="1" applyAlignment="1">
      <alignment horizontal="center" vertical="center" wrapText="1"/>
    </xf>
    <xf numFmtId="49" fontId="33" fillId="0" borderId="9" xfId="0" applyNumberFormat="1" applyFont="1" applyBorder="1" applyAlignment="1">
      <alignment horizontal="center" vertical="center" wrapText="1"/>
    </xf>
    <xf numFmtId="14" fontId="33" fillId="0" borderId="41" xfId="0" applyNumberFormat="1" applyFont="1" applyBorder="1" applyAlignment="1">
      <alignment horizontal="center" vertical="center" wrapText="1"/>
    </xf>
    <xf numFmtId="14" fontId="33" fillId="0" borderId="43" xfId="0" applyNumberFormat="1" applyFont="1" applyBorder="1" applyAlignment="1">
      <alignment horizontal="center" vertical="center" wrapText="1"/>
    </xf>
    <xf numFmtId="49" fontId="33" fillId="0" borderId="44" xfId="0" applyNumberFormat="1" applyFont="1" applyBorder="1" applyAlignment="1">
      <alignment horizontal="center" vertical="center" wrapText="1"/>
    </xf>
    <xf numFmtId="41" fontId="33" fillId="0" borderId="44" xfId="1" applyFont="1" applyBorder="1">
      <alignment vertical="center"/>
    </xf>
    <xf numFmtId="0" fontId="33" fillId="0" borderId="44" xfId="0" applyFont="1" applyBorder="1" applyAlignment="1">
      <alignment horizontal="center" vertical="center"/>
    </xf>
    <xf numFmtId="0" fontId="33" fillId="0" borderId="23" xfId="0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61" xfId="0" applyFont="1" applyBorder="1" applyAlignment="1">
      <alignment horizontal="center" vertical="center"/>
    </xf>
    <xf numFmtId="49" fontId="16" fillId="0" borderId="39" xfId="0" applyNumberFormat="1" applyFont="1" applyBorder="1" applyAlignment="1">
      <alignment horizontal="center" vertical="center" wrapText="1"/>
    </xf>
    <xf numFmtId="0" fontId="31" fillId="0" borderId="39" xfId="0" applyFont="1" applyBorder="1" applyAlignment="1">
      <alignment horizontal="center" vertical="center"/>
    </xf>
    <xf numFmtId="41" fontId="16" fillId="0" borderId="9" xfId="0" applyNumberFormat="1" applyFont="1" applyBorder="1">
      <alignment vertical="center"/>
    </xf>
    <xf numFmtId="41" fontId="16" fillId="0" borderId="42" xfId="0" applyNumberFormat="1" applyFont="1" applyBorder="1">
      <alignment vertical="center"/>
    </xf>
    <xf numFmtId="41" fontId="16" fillId="0" borderId="44" xfId="0" applyNumberFormat="1" applyFont="1" applyBorder="1">
      <alignment vertical="center"/>
    </xf>
    <xf numFmtId="0" fontId="33" fillId="0" borderId="40" xfId="0" applyFont="1" applyBorder="1" applyAlignment="1">
      <alignment horizontal="center" vertical="center"/>
    </xf>
    <xf numFmtId="49" fontId="16" fillId="0" borderId="20" xfId="0" applyNumberFormat="1" applyFont="1" applyBorder="1" applyAlignment="1">
      <alignment horizontal="center" vertical="center" wrapText="1"/>
    </xf>
    <xf numFmtId="41" fontId="22" fillId="3" borderId="30" xfId="1" applyFont="1" applyFill="1" applyBorder="1" applyAlignment="1">
      <alignment horizontal="center" vertical="center" wrapText="1"/>
    </xf>
    <xf numFmtId="0" fontId="16" fillId="0" borderId="43" xfId="0" applyFont="1" applyBorder="1" applyAlignment="1">
      <alignment horizontal="center" vertical="center"/>
    </xf>
    <xf numFmtId="41" fontId="16" fillId="0" borderId="39" xfId="0" applyNumberFormat="1" applyFont="1" applyBorder="1">
      <alignment vertical="center"/>
    </xf>
    <xf numFmtId="0" fontId="16" fillId="0" borderId="39" xfId="0" applyFont="1" applyBorder="1">
      <alignment vertical="center"/>
    </xf>
    <xf numFmtId="0" fontId="16" fillId="0" borderId="42" xfId="0" applyFont="1" applyBorder="1">
      <alignment vertical="center"/>
    </xf>
    <xf numFmtId="0" fontId="16" fillId="0" borderId="38" xfId="0" applyFont="1" applyBorder="1">
      <alignment vertical="center"/>
    </xf>
    <xf numFmtId="0" fontId="16" fillId="0" borderId="44" xfId="0" applyFont="1" applyBorder="1">
      <alignment vertical="center"/>
    </xf>
    <xf numFmtId="0" fontId="22" fillId="6" borderId="44" xfId="0" applyFont="1" applyFill="1" applyBorder="1" applyAlignment="1">
      <alignment horizontal="center" vertical="center"/>
    </xf>
    <xf numFmtId="41" fontId="22" fillId="6" borderId="44" xfId="1" applyFont="1" applyFill="1" applyBorder="1" applyAlignment="1">
      <alignment horizontal="center" vertical="center"/>
    </xf>
    <xf numFmtId="41" fontId="16" fillId="0" borderId="62" xfId="0" applyNumberFormat="1" applyFont="1" applyBorder="1">
      <alignment vertical="center"/>
    </xf>
    <xf numFmtId="49" fontId="23" fillId="4" borderId="27" xfId="0" applyNumberFormat="1" applyFont="1" applyFill="1" applyBorder="1" applyAlignment="1">
      <alignment horizontal="center" vertical="center" wrapText="1"/>
    </xf>
    <xf numFmtId="49" fontId="23" fillId="4" borderId="27" xfId="0" applyNumberFormat="1" applyFont="1" applyFill="1" applyBorder="1" applyAlignment="1">
      <alignment horizontal="center" vertical="center" shrinkToFit="1"/>
    </xf>
    <xf numFmtId="41" fontId="16" fillId="0" borderId="27" xfId="0" applyNumberFormat="1" applyFont="1" applyBorder="1">
      <alignment vertical="center"/>
    </xf>
    <xf numFmtId="49" fontId="23" fillId="0" borderId="28" xfId="0" applyNumberFormat="1" applyFont="1" applyBorder="1" applyAlignment="1">
      <alignment horizontal="center" vertical="center" wrapText="1"/>
    </xf>
    <xf numFmtId="41" fontId="16" fillId="0" borderId="39" xfId="1" applyFont="1" applyFill="1" applyBorder="1" applyAlignment="1">
      <alignment horizontal="right" vertical="center" wrapText="1"/>
    </xf>
    <xf numFmtId="41" fontId="14" fillId="6" borderId="27" xfId="1" applyFont="1" applyFill="1" applyBorder="1" applyAlignment="1">
      <alignment horizontal="center" vertical="center" wrapText="1"/>
    </xf>
    <xf numFmtId="41" fontId="14" fillId="5" borderId="42" xfId="1" applyFont="1" applyFill="1" applyBorder="1" applyAlignment="1">
      <alignment horizontal="center" vertical="center"/>
    </xf>
    <xf numFmtId="41" fontId="14" fillId="6" borderId="20" xfId="1" applyFont="1" applyFill="1" applyBorder="1" applyAlignment="1">
      <alignment horizontal="center" vertical="center"/>
    </xf>
    <xf numFmtId="41" fontId="15" fillId="4" borderId="11" xfId="1" applyFont="1" applyFill="1" applyBorder="1" applyAlignment="1">
      <alignment horizontal="center" vertical="center"/>
    </xf>
    <xf numFmtId="0" fontId="11" fillId="0" borderId="58" xfId="0" quotePrefix="1" applyFont="1" applyBorder="1" applyAlignment="1">
      <alignment horizontal="left" vertical="center"/>
    </xf>
    <xf numFmtId="0" fontId="11" fillId="0" borderId="0" xfId="0" quotePrefix="1" applyFont="1" applyAlignment="1">
      <alignment horizontal="left" vertical="center"/>
    </xf>
    <xf numFmtId="41" fontId="2" fillId="0" borderId="0" xfId="1" quotePrefix="1" applyFont="1" applyBorder="1" applyAlignment="1">
      <alignment horizontal="center" vertical="center" wrapText="1"/>
    </xf>
    <xf numFmtId="41" fontId="14" fillId="0" borderId="48" xfId="1" applyFont="1" applyBorder="1" applyAlignment="1">
      <alignment horizontal="center" vertical="center" wrapText="1"/>
    </xf>
    <xf numFmtId="41" fontId="12" fillId="0" borderId="34" xfId="1" applyFont="1" applyBorder="1" applyAlignment="1">
      <alignment horizontal="center" vertical="center" wrapText="1"/>
    </xf>
    <xf numFmtId="41" fontId="15" fillId="5" borderId="21" xfId="1" applyFont="1" applyFill="1" applyBorder="1" applyAlignment="1">
      <alignment horizontal="center" vertical="center" wrapText="1"/>
    </xf>
    <xf numFmtId="41" fontId="16" fillId="0" borderId="9" xfId="1" applyFont="1" applyFill="1" applyBorder="1" applyAlignment="1">
      <alignment horizontal="right" vertical="center" wrapText="1"/>
    </xf>
    <xf numFmtId="0" fontId="17" fillId="0" borderId="10" xfId="0" applyFont="1" applyBorder="1" applyAlignment="1">
      <alignment horizontal="center" vertical="center"/>
    </xf>
    <xf numFmtId="41" fontId="12" fillId="0" borderId="70" xfId="1" applyFont="1" applyBorder="1" applyAlignment="1">
      <alignment horizontal="center" vertical="center"/>
    </xf>
    <xf numFmtId="41" fontId="15" fillId="3" borderId="51" xfId="1" applyFont="1" applyFill="1" applyBorder="1" applyAlignment="1">
      <alignment horizontal="center" vertical="center"/>
    </xf>
    <xf numFmtId="41" fontId="15" fillId="4" borderId="18" xfId="1" applyFont="1" applyFill="1" applyBorder="1" applyAlignment="1">
      <alignment horizontal="center" vertical="center"/>
    </xf>
    <xf numFmtId="41" fontId="15" fillId="5" borderId="15" xfId="1" applyFont="1" applyFill="1" applyBorder="1" applyAlignment="1">
      <alignment horizontal="center" vertical="center"/>
    </xf>
    <xf numFmtId="14" fontId="16" fillId="0" borderId="2" xfId="0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41" fontId="17" fillId="0" borderId="0" xfId="0" applyNumberFormat="1" applyFont="1">
      <alignment vertical="center"/>
    </xf>
    <xf numFmtId="41" fontId="16" fillId="0" borderId="42" xfId="0" applyNumberFormat="1" applyFont="1" applyBorder="1" applyAlignment="1">
      <alignment horizontal="center" vertical="center"/>
    </xf>
    <xf numFmtId="41" fontId="16" fillId="0" borderId="39" xfId="0" applyNumberFormat="1" applyFont="1" applyBorder="1" applyAlignment="1">
      <alignment horizontal="center" vertical="center"/>
    </xf>
    <xf numFmtId="41" fontId="16" fillId="0" borderId="44" xfId="0" applyNumberFormat="1" applyFont="1" applyBorder="1" applyAlignment="1">
      <alignment horizontal="center" vertical="center"/>
    </xf>
    <xf numFmtId="41" fontId="16" fillId="0" borderId="9" xfId="0" applyNumberFormat="1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6" fillId="0" borderId="42" xfId="0" applyFont="1" applyBorder="1" applyAlignment="1">
      <alignment horizontal="center" vertical="center"/>
    </xf>
    <xf numFmtId="3" fontId="36" fillId="7" borderId="42" xfId="0" applyNumberFormat="1" applyFont="1" applyFill="1" applyBorder="1" applyAlignment="1">
      <alignment horizontal="right" vertical="center" wrapText="1"/>
    </xf>
    <xf numFmtId="49" fontId="22" fillId="0" borderId="42" xfId="0" applyNumberFormat="1" applyFont="1" applyBorder="1" applyAlignment="1">
      <alignment horizontal="center" vertical="center" wrapText="1"/>
    </xf>
    <xf numFmtId="3" fontId="36" fillId="7" borderId="39" xfId="0" applyNumberFormat="1" applyFont="1" applyFill="1" applyBorder="1" applyAlignment="1">
      <alignment horizontal="right" vertical="center" wrapText="1"/>
    </xf>
    <xf numFmtId="14" fontId="36" fillId="7" borderId="41" xfId="0" applyNumberFormat="1" applyFont="1" applyFill="1" applyBorder="1" applyAlignment="1">
      <alignment horizontal="center" vertical="center" wrapText="1"/>
    </xf>
    <xf numFmtId="14" fontId="37" fillId="7" borderId="41" xfId="0" applyNumberFormat="1" applyFont="1" applyFill="1" applyBorder="1" applyAlignment="1">
      <alignment horizontal="center" vertical="center" wrapText="1"/>
    </xf>
    <xf numFmtId="14" fontId="37" fillId="7" borderId="43" xfId="0" applyNumberFormat="1" applyFont="1" applyFill="1" applyBorder="1" applyAlignment="1">
      <alignment horizontal="center" vertical="center" wrapText="1"/>
    </xf>
    <xf numFmtId="3" fontId="38" fillId="7" borderId="39" xfId="0" applyNumberFormat="1" applyFont="1" applyFill="1" applyBorder="1" applyAlignment="1">
      <alignment horizontal="right" vertical="center" wrapText="1"/>
    </xf>
    <xf numFmtId="3" fontId="38" fillId="7" borderId="42" xfId="0" applyNumberFormat="1" applyFont="1" applyFill="1" applyBorder="1" applyAlignment="1">
      <alignment horizontal="right" vertical="center" wrapText="1"/>
    </xf>
    <xf numFmtId="3" fontId="38" fillId="7" borderId="44" xfId="0" applyNumberFormat="1" applyFont="1" applyFill="1" applyBorder="1" applyAlignment="1">
      <alignment horizontal="right" vertical="center" wrapText="1"/>
    </xf>
    <xf numFmtId="3" fontId="39" fillId="7" borderId="9" xfId="0" applyNumberFormat="1" applyFont="1" applyFill="1" applyBorder="1" applyAlignment="1">
      <alignment horizontal="right" vertical="center" wrapText="1"/>
    </xf>
    <xf numFmtId="3" fontId="16" fillId="0" borderId="73" xfId="0" applyNumberFormat="1" applyFont="1" applyBorder="1" applyAlignment="1">
      <alignment horizontal="right" vertical="center" wrapText="1"/>
    </xf>
    <xf numFmtId="14" fontId="16" fillId="0" borderId="74" xfId="0" applyNumberFormat="1" applyFont="1" applyBorder="1" applyAlignment="1">
      <alignment horizontal="center" vertical="center" wrapText="1"/>
    </xf>
    <xf numFmtId="3" fontId="16" fillId="0" borderId="75" xfId="0" applyNumberFormat="1" applyFont="1" applyBorder="1" applyAlignment="1">
      <alignment horizontal="right" vertical="center" wrapText="1"/>
    </xf>
    <xf numFmtId="14" fontId="16" fillId="0" borderId="76" xfId="0" applyNumberFormat="1" applyFont="1" applyBorder="1" applyAlignment="1">
      <alignment horizontal="center" vertical="center" wrapText="1"/>
    </xf>
    <xf numFmtId="14" fontId="16" fillId="0" borderId="77" xfId="0" applyNumberFormat="1" applyFont="1" applyBorder="1" applyAlignment="1">
      <alignment horizontal="center" vertical="center" wrapText="1"/>
    </xf>
    <xf numFmtId="3" fontId="16" fillId="0" borderId="78" xfId="0" applyNumberFormat="1" applyFont="1" applyBorder="1" applyAlignment="1">
      <alignment horizontal="right" vertical="center" wrapText="1"/>
    </xf>
    <xf numFmtId="3" fontId="16" fillId="0" borderId="42" xfId="0" applyNumberFormat="1" applyFont="1" applyBorder="1" applyAlignment="1">
      <alignment horizontal="right" vertical="center" wrapText="1"/>
    </xf>
    <xf numFmtId="3" fontId="16" fillId="0" borderId="39" xfId="0" applyNumberFormat="1" applyFont="1" applyBorder="1" applyAlignment="1">
      <alignment horizontal="right" vertical="center" wrapText="1"/>
    </xf>
    <xf numFmtId="0" fontId="10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0" applyNumberFormat="1" applyFont="1">
      <alignment vertical="center"/>
    </xf>
    <xf numFmtId="0" fontId="16" fillId="0" borderId="38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3" fontId="22" fillId="0" borderId="42" xfId="0" applyNumberFormat="1" applyFont="1" applyBorder="1" applyAlignment="1">
      <alignment horizontal="right" vertical="center" wrapText="1"/>
    </xf>
    <xf numFmtId="0" fontId="26" fillId="0" borderId="39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  <xf numFmtId="3" fontId="22" fillId="0" borderId="9" xfId="0" applyNumberFormat="1" applyFont="1" applyBorder="1" applyAlignment="1">
      <alignment horizontal="right" vertical="center" wrapText="1"/>
    </xf>
    <xf numFmtId="0" fontId="16" fillId="0" borderId="10" xfId="0" applyFont="1" applyBorder="1" applyAlignment="1">
      <alignment horizontal="center" vertical="center" wrapText="1"/>
    </xf>
    <xf numFmtId="14" fontId="36" fillId="7" borderId="38" xfId="0" applyNumberFormat="1" applyFont="1" applyFill="1" applyBorder="1" applyAlignment="1">
      <alignment horizontal="center" vertical="center" wrapText="1"/>
    </xf>
    <xf numFmtId="3" fontId="22" fillId="0" borderId="39" xfId="0" applyNumberFormat="1" applyFont="1" applyBorder="1" applyAlignment="1">
      <alignment horizontal="right" vertical="center" wrapText="1"/>
    </xf>
    <xf numFmtId="14" fontId="36" fillId="7" borderId="43" xfId="0" applyNumberFormat="1" applyFont="1" applyFill="1" applyBorder="1" applyAlignment="1">
      <alignment horizontal="center" vertical="center" wrapText="1"/>
    </xf>
    <xf numFmtId="3" fontId="36" fillId="7" borderId="44" xfId="0" applyNumberFormat="1" applyFont="1" applyFill="1" applyBorder="1" applyAlignment="1">
      <alignment horizontal="right" vertical="center" wrapText="1"/>
    </xf>
    <xf numFmtId="14" fontId="36" fillId="7" borderId="11" xfId="0" applyNumberFormat="1" applyFont="1" applyFill="1" applyBorder="1" applyAlignment="1">
      <alignment horizontal="center" vertical="center" wrapText="1"/>
    </xf>
    <xf numFmtId="3" fontId="36" fillId="7" borderId="9" xfId="0" applyNumberFormat="1" applyFont="1" applyFill="1" applyBorder="1" applyAlignment="1">
      <alignment horizontal="right" vertical="center" wrapText="1"/>
    </xf>
    <xf numFmtId="0" fontId="0" fillId="0" borderId="42" xfId="0" applyBorder="1" applyAlignment="1">
      <alignment horizontal="center" vertical="center"/>
    </xf>
    <xf numFmtId="3" fontId="16" fillId="0" borderId="9" xfId="0" applyNumberFormat="1" applyFont="1" applyBorder="1" applyAlignment="1">
      <alignment horizontal="right" vertical="center" wrapText="1"/>
    </xf>
    <xf numFmtId="0" fontId="26" fillId="0" borderId="9" xfId="0" applyFont="1" applyBorder="1" applyAlignment="1">
      <alignment horizontal="center" vertical="center"/>
    </xf>
    <xf numFmtId="0" fontId="16" fillId="0" borderId="62" xfId="0" applyFont="1" applyBorder="1" applyAlignment="1">
      <alignment horizontal="center" vertical="center"/>
    </xf>
    <xf numFmtId="0" fontId="17" fillId="0" borderId="62" xfId="0" applyFont="1" applyBorder="1" applyAlignment="1">
      <alignment horizontal="center" vertical="center"/>
    </xf>
    <xf numFmtId="0" fontId="6" fillId="0" borderId="62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3" fontId="0" fillId="0" borderId="0" xfId="0" applyNumberFormat="1">
      <alignment vertical="center"/>
    </xf>
    <xf numFmtId="49" fontId="16" fillId="0" borderId="62" xfId="0" applyNumberFormat="1" applyFont="1" applyBorder="1" applyAlignment="1">
      <alignment horizontal="center" vertical="center" wrapText="1"/>
    </xf>
    <xf numFmtId="3" fontId="36" fillId="7" borderId="62" xfId="0" applyNumberFormat="1" applyFont="1" applyFill="1" applyBorder="1" applyAlignment="1">
      <alignment horizontal="right" vertical="center" wrapText="1"/>
    </xf>
    <xf numFmtId="3" fontId="36" fillId="7" borderId="39" xfId="0" applyNumberFormat="1" applyFont="1" applyFill="1" applyBorder="1" applyAlignment="1">
      <alignment horizontal="center" vertical="center" wrapText="1"/>
    </xf>
    <xf numFmtId="3" fontId="36" fillId="7" borderId="42" xfId="0" applyNumberFormat="1" applyFont="1" applyFill="1" applyBorder="1" applyAlignment="1">
      <alignment horizontal="center" vertical="center" wrapText="1"/>
    </xf>
    <xf numFmtId="3" fontId="36" fillId="7" borderId="44" xfId="0" applyNumberFormat="1" applyFont="1" applyFill="1" applyBorder="1" applyAlignment="1">
      <alignment horizontal="center" vertical="center" wrapText="1"/>
    </xf>
    <xf numFmtId="49" fontId="22" fillId="0" borderId="39" xfId="0" applyNumberFormat="1" applyFont="1" applyBorder="1" applyAlignment="1">
      <alignment horizontal="center" vertical="center" wrapText="1"/>
    </xf>
    <xf numFmtId="3" fontId="36" fillId="7" borderId="17" xfId="0" applyNumberFormat="1" applyFont="1" applyFill="1" applyBorder="1" applyAlignment="1">
      <alignment horizontal="right" vertical="center" wrapText="1"/>
    </xf>
    <xf numFmtId="0" fontId="16" fillId="0" borderId="71" xfId="0" applyFont="1" applyBorder="1" applyAlignment="1">
      <alignment horizontal="center" vertical="center"/>
    </xf>
    <xf numFmtId="178" fontId="0" fillId="0" borderId="0" xfId="0" applyNumberFormat="1">
      <alignment vertical="center"/>
    </xf>
    <xf numFmtId="178" fontId="22" fillId="3" borderId="28" xfId="0" applyNumberFormat="1" applyFont="1" applyFill="1" applyBorder="1" applyAlignment="1">
      <alignment horizontal="center" vertical="center" wrapText="1"/>
    </xf>
    <xf numFmtId="178" fontId="16" fillId="0" borderId="40" xfId="1" applyNumberFormat="1" applyFont="1" applyBorder="1">
      <alignment vertical="center"/>
    </xf>
    <xf numFmtId="178" fontId="16" fillId="0" borderId="15" xfId="1" applyNumberFormat="1" applyFont="1" applyBorder="1">
      <alignment vertical="center"/>
    </xf>
    <xf numFmtId="178" fontId="16" fillId="0" borderId="23" xfId="1" applyNumberFormat="1" applyFont="1" applyBorder="1">
      <alignment vertical="center"/>
    </xf>
    <xf numFmtId="178" fontId="17" fillId="0" borderId="40" xfId="0" applyNumberFormat="1" applyFont="1" applyBorder="1">
      <alignment vertical="center"/>
    </xf>
    <xf numFmtId="178" fontId="17" fillId="0" borderId="15" xfId="0" applyNumberFormat="1" applyFont="1" applyBorder="1">
      <alignment vertical="center"/>
    </xf>
    <xf numFmtId="178" fontId="16" fillId="0" borderId="10" xfId="1" applyNumberFormat="1" applyFont="1" applyBorder="1">
      <alignment vertical="center"/>
    </xf>
    <xf numFmtId="178" fontId="17" fillId="0" borderId="23" xfId="0" applyNumberFormat="1" applyFont="1" applyBorder="1">
      <alignment vertical="center"/>
    </xf>
    <xf numFmtId="178" fontId="17" fillId="0" borderId="10" xfId="0" applyNumberFormat="1" applyFont="1" applyBorder="1">
      <alignment vertical="center"/>
    </xf>
    <xf numFmtId="178" fontId="16" fillId="0" borderId="15" xfId="0" applyNumberFormat="1" applyFont="1" applyBorder="1">
      <alignment vertical="center"/>
    </xf>
    <xf numFmtId="178" fontId="16" fillId="0" borderId="23" xfId="0" applyNumberFormat="1" applyFont="1" applyBorder="1">
      <alignment vertical="center"/>
    </xf>
    <xf numFmtId="178" fontId="17" fillId="0" borderId="63" xfId="0" applyNumberFormat="1" applyFont="1" applyBorder="1">
      <alignment vertical="center"/>
    </xf>
    <xf numFmtId="178" fontId="23" fillId="0" borderId="15" xfId="0" applyNumberFormat="1" applyFont="1" applyBorder="1">
      <alignment vertical="center"/>
    </xf>
    <xf numFmtId="178" fontId="23" fillId="0" borderId="15" xfId="0" applyNumberFormat="1" applyFont="1" applyBorder="1" applyAlignment="1">
      <alignment horizontal="right" vertical="center"/>
    </xf>
    <xf numFmtId="178" fontId="14" fillId="3" borderId="39" xfId="0" applyNumberFormat="1" applyFont="1" applyFill="1" applyBorder="1" applyAlignment="1">
      <alignment horizontal="center" vertical="center" wrapText="1"/>
    </xf>
    <xf numFmtId="14" fontId="37" fillId="7" borderId="38" xfId="0" applyNumberFormat="1" applyFont="1" applyFill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shrinkToFit="1"/>
    </xf>
    <xf numFmtId="3" fontId="37" fillId="7" borderId="39" xfId="0" applyNumberFormat="1" applyFont="1" applyFill="1" applyBorder="1" applyAlignment="1">
      <alignment horizontal="right" vertical="center" wrapText="1"/>
    </xf>
    <xf numFmtId="0" fontId="6" fillId="0" borderId="42" xfId="0" applyFont="1" applyBorder="1" applyAlignment="1">
      <alignment horizontal="center" vertical="center" shrinkToFit="1"/>
    </xf>
    <xf numFmtId="3" fontId="37" fillId="7" borderId="42" xfId="0" applyNumberFormat="1" applyFont="1" applyFill="1" applyBorder="1" applyAlignment="1">
      <alignment horizontal="right" vertical="center" wrapText="1"/>
    </xf>
    <xf numFmtId="14" fontId="40" fillId="7" borderId="38" xfId="0" applyNumberFormat="1" applyFont="1" applyFill="1" applyBorder="1" applyAlignment="1">
      <alignment horizontal="center" vertical="center" wrapText="1"/>
    </xf>
    <xf numFmtId="3" fontId="40" fillId="7" borderId="39" xfId="0" applyNumberFormat="1" applyFont="1" applyFill="1" applyBorder="1" applyAlignment="1">
      <alignment horizontal="right" vertical="center" wrapText="1"/>
    </xf>
    <xf numFmtId="14" fontId="40" fillId="7" borderId="41" xfId="0" applyNumberFormat="1" applyFont="1" applyFill="1" applyBorder="1" applyAlignment="1">
      <alignment horizontal="center" vertical="center" wrapText="1"/>
    </xf>
    <xf numFmtId="3" fontId="40" fillId="7" borderId="42" xfId="0" applyNumberFormat="1" applyFont="1" applyFill="1" applyBorder="1" applyAlignment="1">
      <alignment horizontal="right" vertical="center" wrapText="1"/>
    </xf>
    <xf numFmtId="3" fontId="36" fillId="7" borderId="9" xfId="0" applyNumberFormat="1" applyFont="1" applyFill="1" applyBorder="1" applyAlignment="1">
      <alignment horizontal="center" vertical="center" wrapText="1"/>
    </xf>
    <xf numFmtId="3" fontId="40" fillId="7" borderId="39" xfId="0" applyNumberFormat="1" applyFont="1" applyFill="1" applyBorder="1" applyAlignment="1">
      <alignment horizontal="center" vertical="center" wrapText="1"/>
    </xf>
    <xf numFmtId="0" fontId="41" fillId="0" borderId="40" xfId="0" applyFont="1" applyBorder="1" applyAlignment="1">
      <alignment horizontal="center" vertical="center"/>
    </xf>
    <xf numFmtId="0" fontId="41" fillId="0" borderId="15" xfId="0" applyFont="1" applyBorder="1" applyAlignment="1">
      <alignment horizontal="center" vertical="center"/>
    </xf>
    <xf numFmtId="3" fontId="40" fillId="7" borderId="42" xfId="0" applyNumberFormat="1" applyFont="1" applyFill="1" applyBorder="1" applyAlignment="1">
      <alignment horizontal="center" vertical="center" wrapText="1"/>
    </xf>
    <xf numFmtId="0" fontId="41" fillId="0" borderId="23" xfId="0" applyFont="1" applyBorder="1" applyAlignment="1">
      <alignment horizontal="center" vertical="center"/>
    </xf>
    <xf numFmtId="178" fontId="23" fillId="0" borderId="10" xfId="0" applyNumberFormat="1" applyFont="1" applyBorder="1">
      <alignment vertical="center"/>
    </xf>
    <xf numFmtId="0" fontId="17" fillId="0" borderId="12" xfId="0" applyFont="1" applyBorder="1" applyAlignment="1">
      <alignment horizontal="center" vertical="center"/>
    </xf>
    <xf numFmtId="178" fontId="17" fillId="0" borderId="79" xfId="0" applyNumberFormat="1" applyFont="1" applyBorder="1">
      <alignment vertical="center"/>
    </xf>
    <xf numFmtId="0" fontId="6" fillId="0" borderId="17" xfId="0" applyFont="1" applyBorder="1" applyAlignment="1">
      <alignment horizontal="center" vertical="center"/>
    </xf>
    <xf numFmtId="3" fontId="23" fillId="0" borderId="9" xfId="0" applyNumberFormat="1" applyFont="1" applyBorder="1" applyAlignment="1">
      <alignment horizontal="right" vertical="center" wrapText="1"/>
    </xf>
    <xf numFmtId="3" fontId="39" fillId="7" borderId="42" xfId="0" applyNumberFormat="1" applyFont="1" applyFill="1" applyBorder="1" applyAlignment="1">
      <alignment horizontal="right" vertical="center" wrapText="1"/>
    </xf>
    <xf numFmtId="14" fontId="40" fillId="7" borderId="11" xfId="0" applyNumberFormat="1" applyFont="1" applyFill="1" applyBorder="1" applyAlignment="1">
      <alignment horizontal="center" vertical="center" wrapText="1"/>
    </xf>
    <xf numFmtId="0" fontId="41" fillId="0" borderId="10" xfId="0" applyFont="1" applyBorder="1" applyAlignment="1">
      <alignment horizontal="center" vertical="center"/>
    </xf>
    <xf numFmtId="3" fontId="39" fillId="7" borderId="39" xfId="0" applyNumberFormat="1" applyFont="1" applyFill="1" applyBorder="1" applyAlignment="1">
      <alignment horizontal="right" vertical="center" wrapText="1"/>
    </xf>
    <xf numFmtId="14" fontId="37" fillId="7" borderId="11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shrinkToFit="1"/>
    </xf>
    <xf numFmtId="3" fontId="37" fillId="7" borderId="9" xfId="0" applyNumberFormat="1" applyFont="1" applyFill="1" applyBorder="1" applyAlignment="1">
      <alignment horizontal="right" vertical="center" wrapText="1"/>
    </xf>
    <xf numFmtId="0" fontId="8" fillId="0" borderId="39" xfId="0" applyFont="1" applyBorder="1" applyAlignment="1">
      <alignment horizontal="center" vertical="center" shrinkToFit="1"/>
    </xf>
    <xf numFmtId="0" fontId="23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 shrinkToFit="1"/>
    </xf>
    <xf numFmtId="0" fontId="23" fillId="0" borderId="15" xfId="0" applyFont="1" applyBorder="1" applyAlignment="1">
      <alignment horizontal="center" vertical="center"/>
    </xf>
    <xf numFmtId="0" fontId="16" fillId="0" borderId="39" xfId="0" applyFont="1" applyBorder="1" applyAlignment="1">
      <alignment horizontal="right" vertical="center" wrapText="1"/>
    </xf>
    <xf numFmtId="3" fontId="16" fillId="0" borderId="17" xfId="0" applyNumberFormat="1" applyFont="1" applyBorder="1" applyAlignment="1">
      <alignment horizontal="right" vertical="center" wrapText="1"/>
    </xf>
    <xf numFmtId="0" fontId="8" fillId="0" borderId="9" xfId="0" applyFont="1" applyBorder="1" applyAlignment="1">
      <alignment horizontal="center" vertical="center" shrinkToFit="1"/>
    </xf>
    <xf numFmtId="3" fontId="40" fillId="7" borderId="9" xfId="0" applyNumberFormat="1" applyFont="1" applyFill="1" applyBorder="1" applyAlignment="1">
      <alignment horizontal="right" vertical="center" wrapText="1"/>
    </xf>
    <xf numFmtId="0" fontId="23" fillId="0" borderId="10" xfId="0" applyFont="1" applyBorder="1" applyAlignment="1">
      <alignment horizontal="center" vertical="center"/>
    </xf>
    <xf numFmtId="0" fontId="42" fillId="0" borderId="42" xfId="0" applyFont="1" applyBorder="1" applyAlignment="1">
      <alignment horizontal="center" vertical="center"/>
    </xf>
    <xf numFmtId="49" fontId="26" fillId="0" borderId="39" xfId="0" applyNumberFormat="1" applyFont="1" applyBorder="1" applyAlignment="1">
      <alignment horizontal="center" vertical="center" wrapText="1"/>
    </xf>
    <xf numFmtId="0" fontId="26" fillId="0" borderId="40" xfId="0" applyFont="1" applyBorder="1" applyAlignment="1">
      <alignment horizontal="center" vertical="center"/>
    </xf>
    <xf numFmtId="49" fontId="26" fillId="0" borderId="42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49" fontId="26" fillId="0" borderId="44" xfId="0" applyNumberFormat="1" applyFont="1" applyBorder="1" applyAlignment="1">
      <alignment horizontal="center" vertical="center" wrapText="1"/>
    </xf>
    <xf numFmtId="0" fontId="26" fillId="0" borderId="44" xfId="0" applyFont="1" applyBorder="1" applyAlignment="1">
      <alignment horizontal="center" vertical="center"/>
    </xf>
    <xf numFmtId="14" fontId="43" fillId="7" borderId="38" xfId="0" applyNumberFormat="1" applyFont="1" applyFill="1" applyBorder="1" applyAlignment="1">
      <alignment horizontal="center" vertical="center" wrapText="1"/>
    </xf>
    <xf numFmtId="0" fontId="26" fillId="0" borderId="39" xfId="0" applyFont="1" applyBorder="1" applyAlignment="1">
      <alignment horizontal="center" vertical="center" shrinkToFit="1"/>
    </xf>
    <xf numFmtId="3" fontId="43" fillId="7" borderId="39" xfId="0" applyNumberFormat="1" applyFont="1" applyFill="1" applyBorder="1" applyAlignment="1">
      <alignment horizontal="right" vertical="center" wrapText="1"/>
    </xf>
    <xf numFmtId="14" fontId="43" fillId="7" borderId="41" xfId="0" applyNumberFormat="1" applyFont="1" applyFill="1" applyBorder="1" applyAlignment="1">
      <alignment horizontal="center" vertical="center" wrapText="1"/>
    </xf>
    <xf numFmtId="0" fontId="26" fillId="0" borderId="42" xfId="0" applyFont="1" applyBorder="1" applyAlignment="1">
      <alignment horizontal="center" vertical="center" shrinkToFit="1"/>
    </xf>
    <xf numFmtId="3" fontId="43" fillId="7" borderId="42" xfId="0" applyNumberFormat="1" applyFont="1" applyFill="1" applyBorder="1" applyAlignment="1">
      <alignment horizontal="right" vertical="center" wrapText="1"/>
    </xf>
    <xf numFmtId="14" fontId="43" fillId="7" borderId="43" xfId="0" applyNumberFormat="1" applyFont="1" applyFill="1" applyBorder="1" applyAlignment="1">
      <alignment horizontal="center" vertical="center" wrapText="1"/>
    </xf>
    <xf numFmtId="0" fontId="26" fillId="0" borderId="44" xfId="0" applyFont="1" applyBorder="1" applyAlignment="1">
      <alignment horizontal="center" vertical="center" shrinkToFit="1"/>
    </xf>
    <xf numFmtId="3" fontId="43" fillId="7" borderId="44" xfId="0" applyNumberFormat="1" applyFont="1" applyFill="1" applyBorder="1" applyAlignment="1">
      <alignment horizontal="right" vertical="center" wrapText="1"/>
    </xf>
    <xf numFmtId="0" fontId="36" fillId="7" borderId="0" xfId="0" applyFont="1" applyFill="1" applyAlignment="1">
      <alignment horizontal="center" vertical="center" wrapText="1"/>
    </xf>
    <xf numFmtId="3" fontId="44" fillId="0" borderId="44" xfId="0" applyNumberFormat="1" applyFont="1" applyBorder="1" applyAlignment="1">
      <alignment horizontal="right" vertical="center" wrapText="1"/>
    </xf>
    <xf numFmtId="0" fontId="42" fillId="0" borderId="9" xfId="0" applyFont="1" applyBorder="1" applyAlignment="1">
      <alignment horizontal="center" vertical="center"/>
    </xf>
    <xf numFmtId="14" fontId="43" fillId="7" borderId="11" xfId="0" applyNumberFormat="1" applyFont="1" applyFill="1" applyBorder="1" applyAlignment="1">
      <alignment horizontal="center" vertical="center" wrapText="1"/>
    </xf>
    <xf numFmtId="3" fontId="43" fillId="7" borderId="9" xfId="0" applyNumberFormat="1" applyFont="1" applyFill="1" applyBorder="1" applyAlignment="1">
      <alignment horizontal="right" vertical="center" wrapText="1"/>
    </xf>
    <xf numFmtId="49" fontId="26" fillId="0" borderId="9" xfId="0" applyNumberFormat="1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shrinkToFit="1"/>
    </xf>
    <xf numFmtId="0" fontId="26" fillId="0" borderId="10" xfId="0" applyFont="1" applyBorder="1" applyAlignment="1">
      <alignment horizontal="center" vertical="center"/>
    </xf>
    <xf numFmtId="0" fontId="17" fillId="0" borderId="56" xfId="0" applyFont="1" applyBorder="1" applyAlignment="1">
      <alignment horizontal="center" vertical="center"/>
    </xf>
    <xf numFmtId="49" fontId="26" fillId="0" borderId="62" xfId="0" applyNumberFormat="1" applyFont="1" applyBorder="1" applyAlignment="1">
      <alignment horizontal="center" vertical="center" wrapText="1"/>
    </xf>
    <xf numFmtId="0" fontId="26" fillId="0" borderId="70" xfId="0" applyFont="1" applyBorder="1" applyAlignment="1">
      <alignment horizontal="center" vertical="center" shrinkToFit="1"/>
    </xf>
    <xf numFmtId="0" fontId="26" fillId="0" borderId="62" xfId="0" applyFont="1" applyBorder="1" applyAlignment="1">
      <alignment horizontal="center" vertical="center"/>
    </xf>
    <xf numFmtId="3" fontId="16" fillId="0" borderId="44" xfId="0" applyNumberFormat="1" applyFont="1" applyBorder="1" applyAlignment="1">
      <alignment horizontal="right" vertical="center" wrapText="1"/>
    </xf>
    <xf numFmtId="49" fontId="26" fillId="0" borderId="17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shrinkToFit="1"/>
    </xf>
    <xf numFmtId="0" fontId="26" fillId="0" borderId="17" xfId="0" applyFont="1" applyBorder="1" applyAlignment="1">
      <alignment horizontal="center" vertical="center"/>
    </xf>
    <xf numFmtId="14" fontId="39" fillId="7" borderId="38" xfId="0" applyNumberFormat="1" applyFont="1" applyFill="1" applyBorder="1" applyAlignment="1">
      <alignment horizontal="center" vertical="center" wrapText="1"/>
    </xf>
    <xf numFmtId="14" fontId="39" fillId="7" borderId="41" xfId="0" applyNumberFormat="1" applyFont="1" applyFill="1" applyBorder="1" applyAlignment="1">
      <alignment horizontal="center" vertical="center" wrapText="1"/>
    </xf>
    <xf numFmtId="0" fontId="16" fillId="0" borderId="56" xfId="0" applyFont="1" applyBorder="1" applyAlignment="1">
      <alignment horizontal="center" vertical="center"/>
    </xf>
    <xf numFmtId="49" fontId="21" fillId="0" borderId="42" xfId="0" applyNumberFormat="1" applyFont="1" applyBorder="1" applyAlignment="1">
      <alignment horizontal="center" vertical="center" wrapText="1"/>
    </xf>
    <xf numFmtId="178" fontId="26" fillId="0" borderId="0" xfId="1" applyNumberFormat="1" applyFont="1" applyAlignment="1">
      <alignment horizontal="center" vertical="center"/>
    </xf>
    <xf numFmtId="178" fontId="16" fillId="0" borderId="9" xfId="0" applyNumberFormat="1" applyFont="1" applyBorder="1" applyAlignment="1">
      <alignment horizontal="center" vertical="center"/>
    </xf>
    <xf numFmtId="178" fontId="16" fillId="0" borderId="39" xfId="0" applyNumberFormat="1" applyFont="1" applyBorder="1" applyAlignment="1">
      <alignment horizontal="center" vertical="center"/>
    </xf>
    <xf numFmtId="178" fontId="16" fillId="0" borderId="42" xfId="0" applyNumberFormat="1" applyFont="1" applyBorder="1" applyAlignment="1">
      <alignment horizontal="center" vertical="center"/>
    </xf>
    <xf numFmtId="178" fontId="16" fillId="0" borderId="44" xfId="0" applyNumberFormat="1" applyFont="1" applyBorder="1" applyAlignment="1">
      <alignment horizontal="center" vertical="center" wrapText="1"/>
    </xf>
    <xf numFmtId="178" fontId="26" fillId="0" borderId="0" xfId="0" applyNumberFormat="1" applyFont="1" applyAlignment="1">
      <alignment horizontal="center" vertical="center"/>
    </xf>
    <xf numFmtId="41" fontId="16" fillId="0" borderId="39" xfId="1" applyFont="1" applyBorder="1" applyAlignment="1">
      <alignment horizontal="center" vertical="center" wrapText="1"/>
    </xf>
    <xf numFmtId="14" fontId="39" fillId="7" borderId="11" xfId="0" applyNumberFormat="1" applyFont="1" applyFill="1" applyBorder="1" applyAlignment="1">
      <alignment horizontal="center" vertical="center" wrapText="1"/>
    </xf>
    <xf numFmtId="41" fontId="15" fillId="4" borderId="11" xfId="1" applyFont="1" applyFill="1" applyBorder="1" applyAlignment="1">
      <alignment horizontal="center" vertical="center" wrapText="1"/>
    </xf>
    <xf numFmtId="41" fontId="15" fillId="4" borderId="54" xfId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14" fontId="23" fillId="0" borderId="2" xfId="0" applyNumberFormat="1" applyFont="1" applyBorder="1" applyAlignment="1">
      <alignment horizontal="center" vertical="center"/>
    </xf>
    <xf numFmtId="14" fontId="23" fillId="0" borderId="41" xfId="0" applyNumberFormat="1" applyFont="1" applyBorder="1" applyAlignment="1">
      <alignment horizontal="center" vertical="center"/>
    </xf>
    <xf numFmtId="14" fontId="23" fillId="0" borderId="43" xfId="0" applyNumberFormat="1" applyFont="1" applyBorder="1" applyAlignment="1">
      <alignment horizontal="center" vertical="center"/>
    </xf>
    <xf numFmtId="41" fontId="15" fillId="3" borderId="40" xfId="1" applyFont="1" applyFill="1" applyBorder="1" applyAlignment="1">
      <alignment horizontal="center" vertical="center" wrapText="1"/>
    </xf>
    <xf numFmtId="41" fontId="0" fillId="0" borderId="0" xfId="1" applyFont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9" xfId="0" applyBorder="1">
      <alignment vertical="center"/>
    </xf>
    <xf numFmtId="41" fontId="22" fillId="0" borderId="9" xfId="0" applyNumberFormat="1" applyFont="1" applyBorder="1" applyAlignment="1">
      <alignment horizontal="right" vertical="center"/>
    </xf>
    <xf numFmtId="14" fontId="23" fillId="0" borderId="11" xfId="0" applyNumberFormat="1" applyFont="1" applyBorder="1" applyAlignment="1">
      <alignment horizontal="center" vertical="center"/>
    </xf>
    <xf numFmtId="14" fontId="23" fillId="0" borderId="38" xfId="0" applyNumberFormat="1" applyFont="1" applyBorder="1" applyAlignment="1">
      <alignment horizontal="center" vertical="center"/>
    </xf>
    <xf numFmtId="41" fontId="16" fillId="3" borderId="40" xfId="1" applyFont="1" applyFill="1" applyBorder="1" applyAlignment="1">
      <alignment horizontal="center" vertical="center" wrapText="1"/>
    </xf>
    <xf numFmtId="14" fontId="36" fillId="7" borderId="45" xfId="0" applyNumberFormat="1" applyFont="1" applyFill="1" applyBorder="1" applyAlignment="1">
      <alignment horizontal="center" vertical="center" wrapText="1"/>
    </xf>
    <xf numFmtId="3" fontId="36" fillId="7" borderId="46" xfId="0" applyNumberFormat="1" applyFont="1" applyFill="1" applyBorder="1" applyAlignment="1">
      <alignment horizontal="right" vertical="center" wrapText="1"/>
    </xf>
    <xf numFmtId="0" fontId="41" fillId="0" borderId="51" xfId="0" applyFont="1" applyBorder="1" applyAlignment="1">
      <alignment horizontal="center" vertical="center"/>
    </xf>
    <xf numFmtId="14" fontId="23" fillId="0" borderId="8" xfId="0" applyNumberFormat="1" applyFont="1" applyBorder="1" applyAlignment="1">
      <alignment horizontal="center" vertical="center"/>
    </xf>
    <xf numFmtId="49" fontId="23" fillId="0" borderId="46" xfId="0" applyNumberFormat="1" applyFont="1" applyBorder="1" applyAlignment="1">
      <alignment horizontal="center" vertical="center" wrapText="1"/>
    </xf>
    <xf numFmtId="0" fontId="0" fillId="0" borderId="17" xfId="0" applyBorder="1">
      <alignment vertical="center"/>
    </xf>
    <xf numFmtId="49" fontId="22" fillId="3" borderId="27" xfId="0" applyNumberFormat="1" applyFont="1" applyFill="1" applyBorder="1" applyAlignment="1">
      <alignment horizontal="center" vertical="center" shrinkToFit="1"/>
    </xf>
    <xf numFmtId="49" fontId="22" fillId="3" borderId="29" xfId="0" applyNumberFormat="1" applyFont="1" applyFill="1" applyBorder="1" applyAlignment="1">
      <alignment horizontal="center" vertical="center" wrapText="1"/>
    </xf>
    <xf numFmtId="49" fontId="22" fillId="3" borderId="34" xfId="0" applyNumberFormat="1" applyFont="1" applyFill="1" applyBorder="1" applyAlignment="1">
      <alignment horizontal="center" vertical="center" wrapText="1"/>
    </xf>
    <xf numFmtId="14" fontId="23" fillId="0" borderId="45" xfId="0" applyNumberFormat="1" applyFont="1" applyBorder="1" applyAlignment="1">
      <alignment horizontal="center" vertical="center"/>
    </xf>
    <xf numFmtId="0" fontId="31" fillId="0" borderId="46" xfId="0" applyFont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41" fontId="0" fillId="0" borderId="9" xfId="0" applyNumberFormat="1" applyBorder="1">
      <alignment vertical="center"/>
    </xf>
    <xf numFmtId="41" fontId="0" fillId="0" borderId="42" xfId="0" applyNumberFormat="1" applyBorder="1">
      <alignment vertical="center"/>
    </xf>
    <xf numFmtId="41" fontId="0" fillId="0" borderId="17" xfId="0" applyNumberFormat="1" applyBorder="1">
      <alignment vertical="center"/>
    </xf>
    <xf numFmtId="41" fontId="16" fillId="0" borderId="20" xfId="0" applyNumberFormat="1" applyFont="1" applyBorder="1">
      <alignment vertical="center"/>
    </xf>
    <xf numFmtId="3" fontId="45" fillId="7" borderId="42" xfId="0" applyNumberFormat="1" applyFont="1" applyFill="1" applyBorder="1" applyAlignment="1">
      <alignment horizontal="right" vertical="center" wrapText="1"/>
    </xf>
    <xf numFmtId="0" fontId="6" fillId="0" borderId="43" xfId="0" applyFont="1" applyBorder="1" applyAlignment="1">
      <alignment horizontal="center" vertical="center"/>
    </xf>
    <xf numFmtId="41" fontId="16" fillId="0" borderId="46" xfId="1" applyFont="1" applyBorder="1" applyAlignment="1">
      <alignment horizontal="center" vertical="center" wrapText="1"/>
    </xf>
    <xf numFmtId="49" fontId="23" fillId="4" borderId="62" xfId="0" applyNumberFormat="1" applyFont="1" applyFill="1" applyBorder="1" applyAlignment="1">
      <alignment horizontal="center" vertical="center" shrinkToFit="1"/>
    </xf>
    <xf numFmtId="49" fontId="23" fillId="0" borderId="63" xfId="0" applyNumberFormat="1" applyFont="1" applyBorder="1" applyAlignment="1">
      <alignment horizontal="center" vertical="center" wrapText="1"/>
    </xf>
    <xf numFmtId="49" fontId="23" fillId="4" borderId="42" xfId="0" applyNumberFormat="1" applyFont="1" applyFill="1" applyBorder="1" applyAlignment="1">
      <alignment horizontal="center" vertical="center" shrinkToFit="1"/>
    </xf>
    <xf numFmtId="49" fontId="23" fillId="0" borderId="15" xfId="0" applyNumberFormat="1" applyFont="1" applyBorder="1" applyAlignment="1">
      <alignment horizontal="center" vertical="center" wrapText="1"/>
    </xf>
    <xf numFmtId="49" fontId="16" fillId="4" borderId="40" xfId="0" applyNumberFormat="1" applyFont="1" applyFill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178" fontId="17" fillId="0" borderId="21" xfId="0" applyNumberFormat="1" applyFont="1" applyBorder="1">
      <alignment vertical="center"/>
    </xf>
    <xf numFmtId="14" fontId="36" fillId="7" borderId="8" xfId="0" applyNumberFormat="1" applyFont="1" applyFill="1" applyBorder="1" applyAlignment="1">
      <alignment horizontal="center" vertical="center" wrapText="1"/>
    </xf>
    <xf numFmtId="0" fontId="41" fillId="0" borderId="18" xfId="0" applyFont="1" applyBorder="1" applyAlignment="1">
      <alignment horizontal="center" vertical="center"/>
    </xf>
    <xf numFmtId="49" fontId="16" fillId="0" borderId="17" xfId="0" applyNumberFormat="1" applyFont="1" applyBorder="1" applyAlignment="1">
      <alignment horizontal="center" vertical="center" wrapText="1"/>
    </xf>
    <xf numFmtId="0" fontId="17" fillId="0" borderId="50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178" fontId="17" fillId="0" borderId="51" xfId="0" applyNumberFormat="1" applyFont="1" applyBorder="1">
      <alignment vertical="center"/>
    </xf>
    <xf numFmtId="41" fontId="14" fillId="4" borderId="44" xfId="1" applyFont="1" applyFill="1" applyBorder="1" applyAlignment="1">
      <alignment horizontal="right" vertical="center" wrapText="1"/>
    </xf>
    <xf numFmtId="178" fontId="16" fillId="0" borderId="46" xfId="0" applyNumberFormat="1" applyFont="1" applyBorder="1" applyAlignment="1">
      <alignment horizontal="center" vertical="center"/>
    </xf>
    <xf numFmtId="178" fontId="22" fillId="6" borderId="42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178" fontId="17" fillId="0" borderId="18" xfId="0" applyNumberFormat="1" applyFont="1" applyBorder="1">
      <alignment vertical="center"/>
    </xf>
    <xf numFmtId="0" fontId="6" fillId="0" borderId="12" xfId="0" applyFont="1" applyBorder="1" applyAlignment="1">
      <alignment horizontal="center" vertical="center"/>
    </xf>
    <xf numFmtId="41" fontId="16" fillId="0" borderId="20" xfId="1" applyFont="1" applyFill="1" applyBorder="1" applyAlignment="1">
      <alignment horizontal="right" vertical="center" wrapText="1"/>
    </xf>
    <xf numFmtId="49" fontId="16" fillId="4" borderId="21" xfId="0" applyNumberFormat="1" applyFont="1" applyFill="1" applyBorder="1" applyAlignment="1">
      <alignment horizontal="center" vertical="center" wrapText="1"/>
    </xf>
    <xf numFmtId="49" fontId="16" fillId="4" borderId="79" xfId="0" applyNumberFormat="1" applyFont="1" applyFill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/>
    </xf>
    <xf numFmtId="14" fontId="43" fillId="7" borderId="45" xfId="0" applyNumberFormat="1" applyFont="1" applyFill="1" applyBorder="1" applyAlignment="1">
      <alignment horizontal="center" vertical="center" wrapText="1"/>
    </xf>
    <xf numFmtId="49" fontId="26" fillId="0" borderId="46" xfId="0" applyNumberFormat="1" applyFont="1" applyBorder="1" applyAlignment="1">
      <alignment horizontal="center" vertical="center" wrapText="1"/>
    </xf>
    <xf numFmtId="0" fontId="26" fillId="0" borderId="46" xfId="0" applyFont="1" applyBorder="1" applyAlignment="1">
      <alignment horizontal="center" vertical="center" shrinkToFit="1"/>
    </xf>
    <xf numFmtId="0" fontId="26" fillId="0" borderId="46" xfId="0" applyFont="1" applyBorder="1" applyAlignment="1">
      <alignment horizontal="center" vertical="center"/>
    </xf>
    <xf numFmtId="3" fontId="43" fillId="7" borderId="46" xfId="0" applyNumberFormat="1" applyFont="1" applyFill="1" applyBorder="1" applyAlignment="1">
      <alignment horizontal="right" vertical="center" wrapText="1"/>
    </xf>
    <xf numFmtId="0" fontId="26" fillId="0" borderId="51" xfId="0" applyFont="1" applyBorder="1" applyAlignment="1">
      <alignment horizontal="center" vertical="center"/>
    </xf>
    <xf numFmtId="41" fontId="14" fillId="4" borderId="42" xfId="1" applyFont="1" applyFill="1" applyBorder="1" applyAlignment="1">
      <alignment horizontal="center" vertical="center" wrapText="1"/>
    </xf>
    <xf numFmtId="41" fontId="22" fillId="0" borderId="44" xfId="1" applyFont="1" applyBorder="1" applyAlignment="1">
      <alignment horizontal="right" vertical="center" wrapText="1"/>
    </xf>
    <xf numFmtId="41" fontId="22" fillId="0" borderId="9" xfId="1" applyFont="1" applyFill="1" applyBorder="1" applyAlignment="1">
      <alignment horizontal="right" vertical="center" wrapText="1"/>
    </xf>
    <xf numFmtId="49" fontId="16" fillId="0" borderId="10" xfId="0" applyNumberFormat="1" applyFont="1" applyBorder="1" applyAlignment="1">
      <alignment horizontal="left" vertical="center" wrapText="1"/>
    </xf>
    <xf numFmtId="49" fontId="16" fillId="4" borderId="9" xfId="0" applyNumberFormat="1" applyFont="1" applyFill="1" applyBorder="1" applyAlignment="1">
      <alignment horizontal="center" vertical="center" wrapText="1"/>
    </xf>
    <xf numFmtId="41" fontId="16" fillId="4" borderId="9" xfId="1" applyFont="1" applyFill="1" applyBorder="1" applyAlignment="1">
      <alignment horizontal="right" vertical="center" wrapText="1"/>
    </xf>
    <xf numFmtId="41" fontId="22" fillId="0" borderId="44" xfId="1" applyFont="1" applyFill="1" applyBorder="1" applyAlignment="1">
      <alignment horizontal="right" vertical="center" wrapText="1"/>
    </xf>
    <xf numFmtId="41" fontId="15" fillId="4" borderId="9" xfId="1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/>
    </xf>
    <xf numFmtId="0" fontId="17" fillId="0" borderId="69" xfId="0" applyFont="1" applyBorder="1" applyAlignment="1">
      <alignment horizontal="center" vertical="center"/>
    </xf>
    <xf numFmtId="178" fontId="17" fillId="0" borderId="15" xfId="0" applyNumberFormat="1" applyFont="1" applyBorder="1" applyAlignment="1">
      <alignment horizontal="right" vertical="center"/>
    </xf>
    <xf numFmtId="3" fontId="47" fillId="7" borderId="46" xfId="0" applyNumberFormat="1" applyFont="1" applyFill="1" applyBorder="1" applyAlignment="1">
      <alignment horizontal="right" vertical="center" wrapText="1"/>
    </xf>
    <xf numFmtId="0" fontId="47" fillId="7" borderId="46" xfId="0" applyFont="1" applyFill="1" applyBorder="1" applyAlignment="1">
      <alignment horizontal="right" vertical="center" wrapText="1"/>
    </xf>
    <xf numFmtId="0" fontId="47" fillId="7" borderId="40" xfId="0" applyFont="1" applyFill="1" applyBorder="1" applyAlignment="1">
      <alignment horizontal="center" vertical="center" wrapText="1"/>
    </xf>
    <xf numFmtId="3" fontId="47" fillId="7" borderId="42" xfId="0" applyNumberFormat="1" applyFont="1" applyFill="1" applyBorder="1" applyAlignment="1">
      <alignment horizontal="right" vertical="center" wrapText="1"/>
    </xf>
    <xf numFmtId="0" fontId="47" fillId="7" borderId="42" xfId="0" applyFont="1" applyFill="1" applyBorder="1" applyAlignment="1">
      <alignment horizontal="right" vertical="center" wrapText="1"/>
    </xf>
    <xf numFmtId="0" fontId="47" fillId="7" borderId="15" xfId="0" applyFont="1" applyFill="1" applyBorder="1" applyAlignment="1">
      <alignment horizontal="center" vertical="center" wrapText="1"/>
    </xf>
    <xf numFmtId="3" fontId="47" fillId="7" borderId="9" xfId="0" applyNumberFormat="1" applyFont="1" applyFill="1" applyBorder="1" applyAlignment="1">
      <alignment horizontal="right" vertical="center" wrapText="1"/>
    </xf>
    <xf numFmtId="3" fontId="47" fillId="7" borderId="39" xfId="0" applyNumberFormat="1" applyFont="1" applyFill="1" applyBorder="1" applyAlignment="1">
      <alignment horizontal="right" vertical="center" wrapText="1"/>
    </xf>
    <xf numFmtId="0" fontId="47" fillId="7" borderId="39" xfId="0" applyFont="1" applyFill="1" applyBorder="1" applyAlignment="1">
      <alignment horizontal="right" vertical="center" wrapText="1"/>
    </xf>
    <xf numFmtId="3" fontId="47" fillId="7" borderId="17" xfId="0" applyNumberFormat="1" applyFont="1" applyFill="1" applyBorder="1" applyAlignment="1">
      <alignment horizontal="right" vertical="center" wrapText="1"/>
    </xf>
    <xf numFmtId="14" fontId="47" fillId="7" borderId="38" xfId="0" applyNumberFormat="1" applyFont="1" applyFill="1" applyBorder="1" applyAlignment="1">
      <alignment horizontal="center" vertical="center" wrapText="1"/>
    </xf>
    <xf numFmtId="14" fontId="47" fillId="7" borderId="41" xfId="0" applyNumberFormat="1" applyFont="1" applyFill="1" applyBorder="1" applyAlignment="1">
      <alignment horizontal="center" vertical="center" wrapText="1"/>
    </xf>
    <xf numFmtId="14" fontId="47" fillId="7" borderId="11" xfId="0" applyNumberFormat="1" applyFont="1" applyFill="1" applyBorder="1" applyAlignment="1">
      <alignment horizontal="center" vertical="center" wrapText="1"/>
    </xf>
    <xf numFmtId="0" fontId="47" fillId="7" borderId="10" xfId="0" applyFont="1" applyFill="1" applyBorder="1" applyAlignment="1">
      <alignment horizontal="center" vertical="center" wrapText="1"/>
    </xf>
    <xf numFmtId="3" fontId="48" fillId="7" borderId="9" xfId="0" applyNumberFormat="1" applyFont="1" applyFill="1" applyBorder="1" applyAlignment="1">
      <alignment horizontal="right" vertical="center" wrapText="1"/>
    </xf>
    <xf numFmtId="3" fontId="48" fillId="7" borderId="42" xfId="0" applyNumberFormat="1" applyFont="1" applyFill="1" applyBorder="1" applyAlignment="1">
      <alignment horizontal="right" vertical="center" wrapText="1"/>
    </xf>
    <xf numFmtId="3" fontId="49" fillId="7" borderId="42" xfId="0" applyNumberFormat="1" applyFont="1" applyFill="1" applyBorder="1" applyAlignment="1">
      <alignment horizontal="right" vertical="center" wrapText="1"/>
    </xf>
    <xf numFmtId="0" fontId="39" fillId="7" borderId="40" xfId="0" applyFont="1" applyFill="1" applyBorder="1" applyAlignment="1">
      <alignment horizontal="center" vertical="center" wrapText="1"/>
    </xf>
    <xf numFmtId="0" fontId="39" fillId="7" borderId="15" xfId="0" applyFont="1" applyFill="1" applyBorder="1" applyAlignment="1">
      <alignment horizontal="center" vertical="center" wrapText="1"/>
    </xf>
    <xf numFmtId="14" fontId="36" fillId="7" borderId="19" xfId="0" applyNumberFormat="1" applyFont="1" applyFill="1" applyBorder="1" applyAlignment="1">
      <alignment horizontal="center" vertical="center" wrapText="1"/>
    </xf>
    <xf numFmtId="3" fontId="36" fillId="7" borderId="20" xfId="0" applyNumberFormat="1" applyFont="1" applyFill="1" applyBorder="1" applyAlignment="1">
      <alignment horizontal="right" vertical="center" wrapText="1"/>
    </xf>
    <xf numFmtId="0" fontId="41" fillId="0" borderId="21" xfId="0" applyFont="1" applyBorder="1" applyAlignment="1">
      <alignment horizontal="center" vertical="center"/>
    </xf>
    <xf numFmtId="176" fontId="20" fillId="0" borderId="0" xfId="0" applyNumberFormat="1" applyFont="1" applyAlignment="1">
      <alignment horizontal="left" vertical="center"/>
    </xf>
    <xf numFmtId="176" fontId="19" fillId="0" borderId="0" xfId="0" applyNumberFormat="1" applyFont="1" applyAlignment="1">
      <alignment horizontal="center" vertical="center"/>
    </xf>
    <xf numFmtId="178" fontId="17" fillId="0" borderId="12" xfId="0" applyNumberFormat="1" applyFont="1" applyBorder="1">
      <alignment vertical="center"/>
    </xf>
    <xf numFmtId="0" fontId="0" fillId="0" borderId="58" xfId="0" applyBorder="1">
      <alignment vertical="center"/>
    </xf>
    <xf numFmtId="178" fontId="17" fillId="0" borderId="81" xfId="0" applyNumberFormat="1" applyFont="1" applyBorder="1">
      <alignment vertical="center"/>
    </xf>
    <xf numFmtId="0" fontId="17" fillId="0" borderId="82" xfId="0" applyFont="1" applyBorder="1" applyAlignment="1">
      <alignment horizontal="center" vertical="center"/>
    </xf>
    <xf numFmtId="14" fontId="36" fillId="7" borderId="0" xfId="0" applyNumberFormat="1" applyFont="1" applyFill="1" applyAlignment="1">
      <alignment horizontal="center" vertical="center" wrapText="1"/>
    </xf>
    <xf numFmtId="49" fontId="16" fillId="0" borderId="0" xfId="0" applyNumberFormat="1" applyFont="1" applyAlignment="1">
      <alignment horizontal="center" vertical="center" wrapText="1"/>
    </xf>
    <xf numFmtId="3" fontId="36" fillId="7" borderId="0" xfId="0" applyNumberFormat="1" applyFont="1" applyFill="1" applyAlignment="1">
      <alignment horizontal="right" vertical="center" wrapText="1"/>
    </xf>
    <xf numFmtId="0" fontId="41" fillId="0" borderId="0" xfId="0" applyFont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41" fontId="16" fillId="0" borderId="62" xfId="1" applyFont="1" applyFill="1" applyBorder="1" applyAlignment="1">
      <alignment horizontal="right" vertical="center" wrapText="1"/>
    </xf>
    <xf numFmtId="49" fontId="16" fillId="4" borderId="10" xfId="0" applyNumberFormat="1" applyFont="1" applyFill="1" applyBorder="1" applyAlignment="1">
      <alignment horizontal="center" vertical="center" wrapText="1"/>
    </xf>
    <xf numFmtId="41" fontId="4" fillId="5" borderId="29" xfId="1" applyFont="1" applyFill="1" applyBorder="1" applyAlignment="1">
      <alignment horizontal="center" vertical="center"/>
    </xf>
    <xf numFmtId="41" fontId="4" fillId="5" borderId="26" xfId="1" applyFont="1" applyFill="1" applyBorder="1" applyAlignment="1">
      <alignment horizontal="center" vertical="center"/>
    </xf>
    <xf numFmtId="41" fontId="0" fillId="2" borderId="9" xfId="1" applyFont="1" applyFill="1" applyBorder="1" applyAlignment="1">
      <alignment horizontal="center" vertical="center"/>
    </xf>
    <xf numFmtId="41" fontId="0" fillId="2" borderId="17" xfId="1" applyFont="1" applyFill="1" applyBorder="1" applyAlignment="1">
      <alignment horizontal="center" vertical="center"/>
    </xf>
    <xf numFmtId="41" fontId="0" fillId="2" borderId="20" xfId="1" applyFont="1" applyFill="1" applyBorder="1" applyAlignment="1">
      <alignment horizontal="center" vertical="center"/>
    </xf>
    <xf numFmtId="41" fontId="0" fillId="2" borderId="7" xfId="1" applyFont="1" applyFill="1" applyBorder="1" applyAlignment="1">
      <alignment horizontal="center" vertical="center" wrapText="1"/>
    </xf>
    <xf numFmtId="41" fontId="0" fillId="2" borderId="16" xfId="1" applyFont="1" applyFill="1" applyBorder="1" applyAlignment="1">
      <alignment horizontal="center" vertical="center" wrapText="1"/>
    </xf>
    <xf numFmtId="41" fontId="0" fillId="2" borderId="24" xfId="1" applyFont="1" applyFill="1" applyBorder="1" applyAlignment="1">
      <alignment horizontal="center" vertical="center" wrapText="1"/>
    </xf>
    <xf numFmtId="41" fontId="4" fillId="5" borderId="34" xfId="1" applyFont="1" applyFill="1" applyBorder="1" applyAlignment="1">
      <alignment horizontal="center" vertical="center"/>
    </xf>
    <xf numFmtId="41" fontId="0" fillId="2" borderId="10" xfId="1" applyFont="1" applyFill="1" applyBorder="1" applyAlignment="1">
      <alignment horizontal="center" vertical="center"/>
    </xf>
    <xf numFmtId="41" fontId="0" fillId="2" borderId="18" xfId="1" applyFont="1" applyFill="1" applyBorder="1" applyAlignment="1">
      <alignment horizontal="center" vertical="center"/>
    </xf>
    <xf numFmtId="41" fontId="0" fillId="2" borderId="21" xfId="1" applyFont="1" applyFill="1" applyBorder="1" applyAlignment="1">
      <alignment horizontal="center" vertical="center"/>
    </xf>
    <xf numFmtId="41" fontId="7" fillId="5" borderId="32" xfId="1" applyFont="1" applyFill="1" applyBorder="1" applyAlignment="1">
      <alignment horizontal="center" vertical="center"/>
    </xf>
    <xf numFmtId="41" fontId="7" fillId="5" borderId="1" xfId="1" applyFont="1" applyFill="1" applyBorder="1" applyAlignment="1">
      <alignment horizontal="center" vertical="center"/>
    </xf>
    <xf numFmtId="41" fontId="7" fillId="5" borderId="33" xfId="1" applyFont="1" applyFill="1" applyBorder="1" applyAlignment="1">
      <alignment horizontal="center" vertical="center"/>
    </xf>
    <xf numFmtId="41" fontId="0" fillId="2" borderId="12" xfId="1" applyFont="1" applyFill="1" applyBorder="1" applyAlignment="1">
      <alignment horizontal="center" vertical="center" wrapText="1"/>
    </xf>
    <xf numFmtId="41" fontId="0" fillId="2" borderId="13" xfId="1" applyFont="1" applyFill="1" applyBorder="1" applyAlignment="1">
      <alignment horizontal="center" vertical="center" wrapText="1"/>
    </xf>
    <xf numFmtId="41" fontId="0" fillId="2" borderId="14" xfId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41" fontId="0" fillId="2" borderId="6" xfId="1" applyFont="1" applyFill="1" applyBorder="1" applyAlignment="1">
      <alignment horizontal="center" vertical="center"/>
    </xf>
    <xf numFmtId="41" fontId="0" fillId="2" borderId="4" xfId="1" applyFont="1" applyFill="1" applyBorder="1" applyAlignment="1">
      <alignment horizontal="center" vertical="center"/>
    </xf>
    <xf numFmtId="41" fontId="0" fillId="2" borderId="5" xfId="1" applyFont="1" applyFill="1" applyBorder="1" applyAlignment="1">
      <alignment horizontal="center" vertical="center"/>
    </xf>
    <xf numFmtId="41" fontId="0" fillId="2" borderId="11" xfId="1" applyFont="1" applyFill="1" applyBorder="1" applyAlignment="1">
      <alignment horizontal="center" vertical="center"/>
    </xf>
    <xf numFmtId="41" fontId="0" fillId="2" borderId="8" xfId="1" applyFont="1" applyFill="1" applyBorder="1" applyAlignment="1">
      <alignment horizontal="center" vertical="center"/>
    </xf>
    <xf numFmtId="41" fontId="0" fillId="2" borderId="19" xfId="1" applyFont="1" applyFill="1" applyBorder="1" applyAlignment="1">
      <alignment horizontal="center" vertical="center"/>
    </xf>
    <xf numFmtId="41" fontId="5" fillId="2" borderId="12" xfId="1" applyFont="1" applyFill="1" applyBorder="1" applyAlignment="1">
      <alignment horizontal="center" vertical="center" wrapText="1"/>
    </xf>
    <xf numFmtId="41" fontId="5" fillId="0" borderId="13" xfId="1" applyFont="1" applyBorder="1">
      <alignment vertical="center"/>
    </xf>
    <xf numFmtId="41" fontId="5" fillId="0" borderId="14" xfId="1" applyFont="1" applyBorder="1">
      <alignment vertical="center"/>
    </xf>
    <xf numFmtId="41" fontId="5" fillId="2" borderId="9" xfId="1" applyFont="1" applyFill="1" applyBorder="1" applyAlignment="1">
      <alignment horizontal="center" vertical="center"/>
    </xf>
    <xf numFmtId="41" fontId="5" fillId="2" borderId="20" xfId="1" applyFont="1" applyFill="1" applyBorder="1" applyAlignment="1">
      <alignment horizontal="center" vertical="center"/>
    </xf>
    <xf numFmtId="41" fontId="5" fillId="2" borderId="12" xfId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horizontal="center" vertical="center"/>
    </xf>
    <xf numFmtId="41" fontId="5" fillId="2" borderId="14" xfId="1" applyFont="1" applyFill="1" applyBorder="1" applyAlignment="1">
      <alignment horizontal="center" vertical="center"/>
    </xf>
    <xf numFmtId="41" fontId="0" fillId="2" borderId="9" xfId="1" applyFont="1" applyFill="1" applyBorder="1" applyAlignment="1">
      <alignment horizontal="center" vertical="center" wrapText="1"/>
    </xf>
    <xf numFmtId="41" fontId="0" fillId="2" borderId="17" xfId="1" applyFont="1" applyFill="1" applyBorder="1" applyAlignment="1">
      <alignment horizontal="center" vertical="center" wrapText="1"/>
    </xf>
    <xf numFmtId="41" fontId="0" fillId="2" borderId="20" xfId="1" applyFont="1" applyFill="1" applyBorder="1" applyAlignment="1">
      <alignment horizontal="center" vertical="center" wrapText="1"/>
    </xf>
    <xf numFmtId="41" fontId="0" fillId="2" borderId="10" xfId="1" applyFont="1" applyFill="1" applyBorder="1" applyAlignment="1">
      <alignment horizontal="center" vertical="center" wrapText="1"/>
    </xf>
    <xf numFmtId="41" fontId="0" fillId="2" borderId="18" xfId="1" applyFont="1" applyFill="1" applyBorder="1" applyAlignment="1">
      <alignment horizontal="center" vertical="center" wrapText="1"/>
    </xf>
    <xf numFmtId="41" fontId="0" fillId="2" borderId="21" xfId="1" applyFont="1" applyFill="1" applyBorder="1" applyAlignment="1">
      <alignment horizontal="center" vertical="center" wrapText="1"/>
    </xf>
    <xf numFmtId="41" fontId="5" fillId="2" borderId="17" xfId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quotePrefix="1" applyFont="1" applyAlignment="1">
      <alignment horizontal="left" vertical="center"/>
    </xf>
    <xf numFmtId="0" fontId="4" fillId="0" borderId="1" xfId="0" applyFont="1" applyBorder="1" applyAlignment="1">
      <alignment horizontal="righ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41" fontId="5" fillId="2" borderId="3" xfId="1" applyFont="1" applyFill="1" applyBorder="1" applyAlignment="1">
      <alignment horizontal="center" vertical="center" wrapText="1"/>
    </xf>
    <xf numFmtId="41" fontId="5" fillId="2" borderId="4" xfId="1" applyFont="1" applyFill="1" applyBorder="1" applyAlignment="1">
      <alignment horizontal="center" vertical="center" wrapText="1"/>
    </xf>
    <xf numFmtId="41" fontId="5" fillId="2" borderId="5" xfId="1" applyFont="1" applyFill="1" applyBorder="1" applyAlignment="1">
      <alignment horizontal="center" vertical="center" wrapText="1"/>
    </xf>
    <xf numFmtId="41" fontId="5" fillId="2" borderId="6" xfId="1" applyFont="1" applyFill="1" applyBorder="1" applyAlignment="1">
      <alignment horizontal="center" vertical="center"/>
    </xf>
    <xf numFmtId="41" fontId="5" fillId="2" borderId="4" xfId="1" applyFont="1" applyFill="1" applyBorder="1" applyAlignment="1">
      <alignment horizontal="center" vertical="center"/>
    </xf>
    <xf numFmtId="41" fontId="5" fillId="2" borderId="5" xfId="1" applyFont="1" applyFill="1" applyBorder="1" applyAlignment="1">
      <alignment horizontal="center" vertical="center"/>
    </xf>
    <xf numFmtId="41" fontId="4" fillId="2" borderId="7" xfId="1" applyFont="1" applyFill="1" applyBorder="1" applyAlignment="1">
      <alignment horizontal="center" vertical="center" wrapText="1"/>
    </xf>
    <xf numFmtId="41" fontId="4" fillId="2" borderId="16" xfId="1" applyFont="1" applyFill="1" applyBorder="1" applyAlignment="1">
      <alignment horizontal="center" vertical="center" wrapText="1"/>
    </xf>
    <xf numFmtId="41" fontId="4" fillId="2" borderId="24" xfId="1" applyFont="1" applyFill="1" applyBorder="1" applyAlignment="1">
      <alignment horizontal="center" vertical="center" wrapText="1"/>
    </xf>
    <xf numFmtId="41" fontId="5" fillId="2" borderId="9" xfId="1" applyFont="1" applyFill="1" applyBorder="1" applyAlignment="1">
      <alignment horizontal="center" vertical="center" wrapText="1"/>
    </xf>
    <xf numFmtId="41" fontId="5" fillId="2" borderId="17" xfId="1" applyFont="1" applyFill="1" applyBorder="1" applyAlignment="1">
      <alignment horizontal="center" vertical="center" wrapText="1"/>
    </xf>
    <xf numFmtId="41" fontId="5" fillId="2" borderId="20" xfId="1" applyFont="1" applyFill="1" applyBorder="1" applyAlignment="1">
      <alignment horizontal="center" vertical="center" wrapText="1"/>
    </xf>
    <xf numFmtId="41" fontId="5" fillId="2" borderId="10" xfId="1" applyFont="1" applyFill="1" applyBorder="1" applyAlignment="1">
      <alignment horizontal="center" vertical="center" wrapText="1"/>
    </xf>
    <xf numFmtId="41" fontId="5" fillId="2" borderId="18" xfId="1" applyFont="1" applyFill="1" applyBorder="1" applyAlignment="1">
      <alignment horizontal="center" vertical="center"/>
    </xf>
    <xf numFmtId="41" fontId="5" fillId="2" borderId="21" xfId="1" applyFont="1" applyFill="1" applyBorder="1" applyAlignment="1">
      <alignment horizontal="center" vertical="center"/>
    </xf>
    <xf numFmtId="41" fontId="5" fillId="2" borderId="11" xfId="1" applyFont="1" applyFill="1" applyBorder="1" applyAlignment="1">
      <alignment horizontal="center" vertical="center"/>
    </xf>
    <xf numFmtId="41" fontId="5" fillId="2" borderId="8" xfId="1" applyFont="1" applyFill="1" applyBorder="1" applyAlignment="1">
      <alignment horizontal="center" vertical="center"/>
    </xf>
    <xf numFmtId="41" fontId="5" fillId="2" borderId="19" xfId="1" applyFont="1" applyFill="1" applyBorder="1" applyAlignment="1">
      <alignment horizontal="center" vertical="center"/>
    </xf>
    <xf numFmtId="41" fontId="15" fillId="3" borderId="55" xfId="1" applyFont="1" applyFill="1" applyBorder="1" applyAlignment="1">
      <alignment horizontal="center" vertical="center" wrapText="1"/>
    </xf>
    <xf numFmtId="41" fontId="15" fillId="3" borderId="14" xfId="1" applyFont="1" applyFill="1" applyBorder="1" applyAlignment="1">
      <alignment horizontal="center" vertical="center" wrapText="1"/>
    </xf>
    <xf numFmtId="41" fontId="14" fillId="5" borderId="19" xfId="1" applyFont="1" applyFill="1" applyBorder="1" applyAlignment="1">
      <alignment horizontal="center" vertical="center" wrapText="1"/>
    </xf>
    <xf numFmtId="41" fontId="14" fillId="5" borderId="20" xfId="1" applyFont="1" applyFill="1" applyBorder="1" applyAlignment="1">
      <alignment horizontal="center" vertical="center" wrapText="1"/>
    </xf>
    <xf numFmtId="41" fontId="14" fillId="6" borderId="25" xfId="1" applyFont="1" applyFill="1" applyBorder="1" applyAlignment="1">
      <alignment horizontal="center" vertical="center" wrapText="1"/>
    </xf>
    <xf numFmtId="41" fontId="14" fillId="6" borderId="27" xfId="1" applyFont="1" applyFill="1" applyBorder="1" applyAlignment="1">
      <alignment horizontal="center" vertical="center" wrapText="1"/>
    </xf>
    <xf numFmtId="41" fontId="15" fillId="3" borderId="6" xfId="1" applyFont="1" applyFill="1" applyBorder="1" applyAlignment="1">
      <alignment horizontal="center" vertical="center" wrapText="1"/>
    </xf>
    <xf numFmtId="41" fontId="15" fillId="3" borderId="66" xfId="1" applyFont="1" applyFill="1" applyBorder="1" applyAlignment="1">
      <alignment horizontal="center" vertical="center" wrapText="1"/>
    </xf>
    <xf numFmtId="41" fontId="15" fillId="4" borderId="11" xfId="1" applyFont="1" applyFill="1" applyBorder="1" applyAlignment="1">
      <alignment horizontal="center" vertical="center" wrapText="1"/>
    </xf>
    <xf numFmtId="41" fontId="15" fillId="4" borderId="8" xfId="1" applyFont="1" applyFill="1" applyBorder="1" applyAlignment="1">
      <alignment horizontal="center" vertical="center" wrapText="1"/>
    </xf>
    <xf numFmtId="41" fontId="15" fillId="4" borderId="45" xfId="1" applyFont="1" applyFill="1" applyBorder="1" applyAlignment="1">
      <alignment horizontal="center" vertical="center" wrapText="1"/>
    </xf>
    <xf numFmtId="41" fontId="15" fillId="4" borderId="54" xfId="1" applyFont="1" applyFill="1" applyBorder="1" applyAlignment="1">
      <alignment horizontal="center" vertical="center" wrapText="1"/>
    </xf>
    <xf numFmtId="41" fontId="15" fillId="4" borderId="58" xfId="1" applyFont="1" applyFill="1" applyBorder="1" applyAlignment="1">
      <alignment horizontal="center" vertical="center" wrapText="1"/>
    </xf>
    <xf numFmtId="41" fontId="15" fillId="4" borderId="49" xfId="1" applyFont="1" applyFill="1" applyBorder="1" applyAlignment="1">
      <alignment horizontal="center" vertical="center" wrapText="1"/>
    </xf>
    <xf numFmtId="176" fontId="11" fillId="0" borderId="36" xfId="0" applyNumberFormat="1" applyFont="1" applyBorder="1" applyAlignment="1">
      <alignment horizontal="left" vertical="center"/>
    </xf>
    <xf numFmtId="176" fontId="11" fillId="0" borderId="26" xfId="0" applyNumberFormat="1" applyFont="1" applyBorder="1" applyAlignment="1">
      <alignment horizontal="left" vertical="center"/>
    </xf>
    <xf numFmtId="41" fontId="14" fillId="2" borderId="36" xfId="1" applyFont="1" applyFill="1" applyBorder="1" applyAlignment="1">
      <alignment horizontal="center" vertical="center" wrapText="1"/>
    </xf>
    <xf numFmtId="41" fontId="14" fillId="2" borderId="37" xfId="1" applyFont="1" applyFill="1" applyBorder="1" applyAlignment="1">
      <alignment horizontal="center" vertical="center" wrapText="1"/>
    </xf>
    <xf numFmtId="0" fontId="2" fillId="0" borderId="68" xfId="0" applyFont="1" applyBorder="1" applyAlignment="1">
      <alignment horizontal="left" vertical="center"/>
    </xf>
    <xf numFmtId="0" fontId="2" fillId="0" borderId="70" xfId="0" quotePrefix="1" applyFont="1" applyBorder="1" applyAlignment="1">
      <alignment horizontal="left" vertical="center"/>
    </xf>
    <xf numFmtId="0" fontId="2" fillId="0" borderId="72" xfId="0" quotePrefix="1" applyFont="1" applyBorder="1" applyAlignment="1">
      <alignment horizontal="left" vertical="center"/>
    </xf>
    <xf numFmtId="176" fontId="14" fillId="3" borderId="38" xfId="0" applyNumberFormat="1" applyFont="1" applyFill="1" applyBorder="1" applyAlignment="1">
      <alignment horizontal="center" vertical="center" wrapText="1"/>
    </xf>
    <xf numFmtId="176" fontId="14" fillId="3" borderId="41" xfId="0" applyNumberFormat="1" applyFont="1" applyFill="1" applyBorder="1" applyAlignment="1">
      <alignment horizontal="center" vertical="center" wrapText="1"/>
    </xf>
    <xf numFmtId="176" fontId="14" fillId="3" borderId="11" xfId="0" applyNumberFormat="1" applyFont="1" applyFill="1" applyBorder="1" applyAlignment="1">
      <alignment horizontal="center" vertical="center" wrapText="1"/>
    </xf>
    <xf numFmtId="176" fontId="14" fillId="3" borderId="43" xfId="0" applyNumberFormat="1" applyFont="1" applyFill="1" applyBorder="1" applyAlignment="1">
      <alignment horizontal="center" vertical="center" wrapText="1"/>
    </xf>
    <xf numFmtId="176" fontId="14" fillId="3" borderId="45" xfId="0" applyNumberFormat="1" applyFont="1" applyFill="1" applyBorder="1" applyAlignment="1">
      <alignment horizontal="center" vertical="center" wrapText="1"/>
    </xf>
    <xf numFmtId="176" fontId="14" fillId="3" borderId="41" xfId="0" quotePrefix="1" applyNumberFormat="1" applyFont="1" applyFill="1" applyBorder="1" applyAlignment="1">
      <alignment horizontal="center" vertical="center" wrapText="1"/>
    </xf>
    <xf numFmtId="176" fontId="14" fillId="3" borderId="11" xfId="0" quotePrefix="1" applyNumberFormat="1" applyFont="1" applyFill="1" applyBorder="1" applyAlignment="1">
      <alignment horizontal="center" vertical="center" wrapText="1"/>
    </xf>
    <xf numFmtId="41" fontId="13" fillId="0" borderId="47" xfId="1" applyFont="1" applyBorder="1" applyAlignment="1">
      <alignment horizontal="center" vertical="center" wrapText="1"/>
    </xf>
    <xf numFmtId="41" fontId="13" fillId="0" borderId="0" xfId="1" applyFont="1" applyBorder="1" applyAlignment="1">
      <alignment horizontal="center" vertical="center" wrapText="1"/>
    </xf>
    <xf numFmtId="41" fontId="13" fillId="0" borderId="48" xfId="1" applyFont="1" applyBorder="1" applyAlignment="1">
      <alignment horizontal="center" vertical="center" wrapText="1"/>
    </xf>
    <xf numFmtId="41" fontId="13" fillId="0" borderId="31" xfId="1" applyFont="1" applyBorder="1" applyAlignment="1">
      <alignment horizontal="center" vertical="center" wrapText="1"/>
    </xf>
    <xf numFmtId="41" fontId="13" fillId="0" borderId="1" xfId="1" applyFont="1" applyBorder="1" applyAlignment="1">
      <alignment horizontal="center" vertical="center" wrapText="1"/>
    </xf>
    <xf numFmtId="41" fontId="13" fillId="0" borderId="35" xfId="1" applyFont="1" applyBorder="1" applyAlignment="1">
      <alignment horizontal="center" vertical="center" wrapText="1"/>
    </xf>
    <xf numFmtId="41" fontId="14" fillId="5" borderId="25" xfId="1" applyFont="1" applyFill="1" applyBorder="1" applyAlignment="1">
      <alignment horizontal="center" vertical="center" wrapText="1"/>
    </xf>
    <xf numFmtId="41" fontId="14" fillId="5" borderId="27" xfId="1" applyFont="1" applyFill="1" applyBorder="1" applyAlignment="1">
      <alignment horizontal="center" vertical="center" wrapText="1"/>
    </xf>
    <xf numFmtId="176" fontId="20" fillId="0" borderId="0" xfId="0" applyNumberFormat="1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176" fontId="20" fillId="0" borderId="0" xfId="0" applyNumberFormat="1" applyFont="1" applyAlignment="1">
      <alignment horizontal="center" vertical="center"/>
    </xf>
    <xf numFmtId="176" fontId="20" fillId="0" borderId="0" xfId="0" quotePrefix="1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177" fontId="0" fillId="0" borderId="72" xfId="0" applyNumberFormat="1" applyBorder="1" applyAlignment="1">
      <alignment horizontal="center" vertical="center"/>
    </xf>
    <xf numFmtId="177" fontId="0" fillId="0" borderId="48" xfId="0" applyNumberFormat="1" applyBorder="1" applyAlignment="1">
      <alignment horizontal="center" vertical="center"/>
    </xf>
    <xf numFmtId="177" fontId="0" fillId="0" borderId="35" xfId="0" applyNumberForma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0" fontId="23" fillId="0" borderId="46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177" fontId="0" fillId="0" borderId="68" xfId="0" applyNumberFormat="1" applyBorder="1" applyAlignment="1">
      <alignment horizontal="center" vertical="center"/>
    </xf>
    <xf numFmtId="177" fontId="0" fillId="0" borderId="58" xfId="0" applyNumberFormat="1" applyBorder="1" applyAlignment="1">
      <alignment horizontal="center" vertical="center"/>
    </xf>
    <xf numFmtId="177" fontId="0" fillId="0" borderId="32" xfId="0" applyNumberFormat="1" applyBorder="1" applyAlignment="1">
      <alignment horizontal="center" vertical="center"/>
    </xf>
    <xf numFmtId="177" fontId="0" fillId="0" borderId="67" xfId="0" applyNumberFormat="1" applyBorder="1" applyAlignment="1">
      <alignment horizontal="center" vertical="center"/>
    </xf>
    <xf numFmtId="177" fontId="0" fillId="0" borderId="65" xfId="0" applyNumberFormat="1" applyBorder="1" applyAlignment="1">
      <alignment horizontal="center" vertical="center"/>
    </xf>
    <xf numFmtId="177" fontId="0" fillId="0" borderId="64" xfId="0" applyNumberFormat="1" applyBorder="1" applyAlignment="1">
      <alignment horizontal="center" vertical="center"/>
    </xf>
    <xf numFmtId="177" fontId="16" fillId="0" borderId="7" xfId="0" applyNumberFormat="1" applyFont="1" applyBorder="1" applyAlignment="1">
      <alignment horizontal="center" vertical="center"/>
    </xf>
    <xf numFmtId="177" fontId="16" fillId="0" borderId="16" xfId="0" applyNumberFormat="1" applyFont="1" applyBorder="1" applyAlignment="1">
      <alignment horizontal="center" vertical="center"/>
    </xf>
    <xf numFmtId="177" fontId="16" fillId="0" borderId="24" xfId="0" applyNumberFormat="1" applyFont="1" applyBorder="1" applyAlignment="1">
      <alignment horizontal="center" vertical="center"/>
    </xf>
    <xf numFmtId="177" fontId="16" fillId="0" borderId="2" xfId="0" applyNumberFormat="1" applyFont="1" applyBorder="1" applyAlignment="1">
      <alignment horizontal="center" vertical="center"/>
    </xf>
    <xf numFmtId="177" fontId="16" fillId="0" borderId="8" xfId="0" applyNumberFormat="1" applyFont="1" applyBorder="1" applyAlignment="1">
      <alignment horizontal="center" vertical="center"/>
    </xf>
    <xf numFmtId="177" fontId="16" fillId="0" borderId="19" xfId="0" applyNumberFormat="1" applyFont="1" applyBorder="1" applyAlignment="1">
      <alignment horizontal="center" vertical="center"/>
    </xf>
    <xf numFmtId="177" fontId="16" fillId="0" borderId="38" xfId="0" applyNumberFormat="1" applyFont="1" applyBorder="1" applyAlignment="1">
      <alignment horizontal="center" vertical="center"/>
    </xf>
    <xf numFmtId="177" fontId="16" fillId="0" borderId="41" xfId="0" applyNumberFormat="1" applyFont="1" applyBorder="1" applyAlignment="1">
      <alignment horizontal="center" vertical="center"/>
    </xf>
    <xf numFmtId="177" fontId="16" fillId="0" borderId="11" xfId="0" applyNumberFormat="1" applyFont="1" applyBorder="1" applyAlignment="1">
      <alignment horizontal="center" vertical="center"/>
    </xf>
    <xf numFmtId="177" fontId="16" fillId="0" borderId="43" xfId="0" applyNumberFormat="1" applyFont="1" applyBorder="1" applyAlignment="1">
      <alignment horizontal="center" vertical="center"/>
    </xf>
    <xf numFmtId="177" fontId="6" fillId="0" borderId="7" xfId="0" applyNumberFormat="1" applyFont="1" applyBorder="1" applyAlignment="1">
      <alignment horizontal="center" vertical="center"/>
    </xf>
    <xf numFmtId="177" fontId="5" fillId="0" borderId="16" xfId="0" applyNumberFormat="1" applyFont="1" applyBorder="1" applyAlignment="1">
      <alignment horizontal="center" vertical="center"/>
    </xf>
    <xf numFmtId="177" fontId="16" fillId="0" borderId="67" xfId="0" applyNumberFormat="1" applyFont="1" applyBorder="1" applyAlignment="1">
      <alignment horizontal="center" vertical="center"/>
    </xf>
    <xf numFmtId="177" fontId="16" fillId="0" borderId="65" xfId="0" applyNumberFormat="1" applyFont="1" applyBorder="1" applyAlignment="1">
      <alignment horizontal="center" vertical="center"/>
    </xf>
    <xf numFmtId="177" fontId="16" fillId="0" borderId="64" xfId="0" applyNumberFormat="1" applyFont="1" applyBorder="1" applyAlignment="1">
      <alignment horizontal="center" vertical="center"/>
    </xf>
    <xf numFmtId="177" fontId="0" fillId="0" borderId="38" xfId="0" applyNumberFormat="1" applyBorder="1" applyAlignment="1">
      <alignment horizontal="center" vertical="center"/>
    </xf>
    <xf numFmtId="177" fontId="0" fillId="0" borderId="41" xfId="0" applyNumberFormat="1" applyBorder="1" applyAlignment="1">
      <alignment horizontal="center" vertical="center"/>
    </xf>
    <xf numFmtId="177" fontId="0" fillId="0" borderId="11" xfId="0" applyNumberForma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177" fontId="0" fillId="0" borderId="80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177" fontId="0" fillId="0" borderId="16" xfId="0" applyNumberFormat="1" applyBorder="1" applyAlignment="1">
      <alignment horizontal="center" vertical="center"/>
    </xf>
    <xf numFmtId="177" fontId="0" fillId="0" borderId="24" xfId="0" applyNumberForma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 wrapText="1"/>
    </xf>
    <xf numFmtId="0" fontId="16" fillId="0" borderId="55" xfId="0" applyFont="1" applyBorder="1" applyAlignment="1">
      <alignment horizontal="center" vertical="center" wrapText="1"/>
    </xf>
    <xf numFmtId="0" fontId="16" fillId="0" borderId="54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67" xfId="0" applyFont="1" applyBorder="1" applyAlignment="1">
      <alignment horizontal="center" vertical="center" wrapText="1"/>
    </xf>
    <xf numFmtId="0" fontId="16" fillId="0" borderId="65" xfId="0" applyFont="1" applyBorder="1" applyAlignment="1">
      <alignment horizontal="center" vertical="center" wrapText="1"/>
    </xf>
    <xf numFmtId="0" fontId="16" fillId="0" borderId="80" xfId="0" applyFont="1" applyBorder="1" applyAlignment="1">
      <alignment horizontal="center" vertical="center" wrapText="1"/>
    </xf>
    <xf numFmtId="0" fontId="16" fillId="0" borderId="68" xfId="0" applyFont="1" applyBorder="1" applyAlignment="1">
      <alignment horizontal="center" vertical="center" wrapText="1"/>
    </xf>
    <xf numFmtId="0" fontId="16" fillId="0" borderId="58" xfId="0" applyFont="1" applyBorder="1" applyAlignment="1">
      <alignment horizontal="center" vertical="center" wrapText="1"/>
    </xf>
    <xf numFmtId="0" fontId="16" fillId="0" borderId="64" xfId="0" applyFont="1" applyBorder="1" applyAlignment="1">
      <alignment horizontal="center" vertical="center" wrapText="1"/>
    </xf>
    <xf numFmtId="0" fontId="29" fillId="0" borderId="0" xfId="0" applyFont="1" applyAlignment="1">
      <alignment horizontal="left" vertical="center" wrapText="1"/>
    </xf>
    <xf numFmtId="0" fontId="16" fillId="0" borderId="3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4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177" fontId="6" fillId="0" borderId="24" xfId="0" applyNumberFormat="1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41" fontId="16" fillId="2" borderId="42" xfId="1" applyFont="1" applyFill="1" applyBorder="1" applyAlignment="1">
      <alignment horizontal="center" vertical="center"/>
    </xf>
    <xf numFmtId="41" fontId="26" fillId="2" borderId="10" xfId="1" applyFont="1" applyFill="1" applyBorder="1" applyAlignment="1">
      <alignment horizontal="center" vertical="center" wrapText="1"/>
    </xf>
    <xf numFmtId="41" fontId="26" fillId="2" borderId="18" xfId="1" applyFont="1" applyFill="1" applyBorder="1" applyAlignment="1">
      <alignment horizontal="center" vertical="center" wrapText="1"/>
    </xf>
    <xf numFmtId="41" fontId="26" fillId="2" borderId="21" xfId="1" applyFont="1" applyFill="1" applyBorder="1" applyAlignment="1">
      <alignment horizontal="center" vertical="center" wrapText="1"/>
    </xf>
    <xf numFmtId="41" fontId="16" fillId="2" borderId="9" xfId="1" applyFont="1" applyFill="1" applyBorder="1" applyAlignment="1">
      <alignment horizontal="center" vertical="center"/>
    </xf>
    <xf numFmtId="41" fontId="16" fillId="2" borderId="20" xfId="1" applyFont="1" applyFill="1" applyBorder="1" applyAlignment="1">
      <alignment horizontal="center" vertical="center"/>
    </xf>
    <xf numFmtId="41" fontId="16" fillId="2" borderId="12" xfId="1" applyFont="1" applyFill="1" applyBorder="1" applyAlignment="1">
      <alignment horizontal="center" vertical="center"/>
    </xf>
    <xf numFmtId="41" fontId="16" fillId="2" borderId="13" xfId="1" applyFont="1" applyFill="1" applyBorder="1" applyAlignment="1">
      <alignment horizontal="center" vertical="center"/>
    </xf>
    <xf numFmtId="41" fontId="16" fillId="2" borderId="14" xfId="1" applyFont="1" applyFill="1" applyBorder="1" applyAlignment="1">
      <alignment horizontal="center" vertical="center"/>
    </xf>
    <xf numFmtId="0" fontId="25" fillId="0" borderId="1" xfId="0" applyFont="1" applyBorder="1" applyAlignment="1">
      <alignment horizontal="right" vertical="center" wrapText="1"/>
    </xf>
    <xf numFmtId="0" fontId="27" fillId="2" borderId="2" xfId="0" applyFont="1" applyFill="1" applyBorder="1" applyAlignment="1">
      <alignment horizontal="center" vertical="center" wrapText="1"/>
    </xf>
    <xf numFmtId="0" fontId="27" fillId="2" borderId="8" xfId="0" applyFont="1" applyFill="1" applyBorder="1" applyAlignment="1">
      <alignment horizontal="center" vertical="center" wrapText="1"/>
    </xf>
    <xf numFmtId="0" fontId="27" fillId="2" borderId="19" xfId="0" applyFont="1" applyFill="1" applyBorder="1" applyAlignment="1">
      <alignment horizontal="center" vertical="center" wrapText="1"/>
    </xf>
    <xf numFmtId="0" fontId="27" fillId="2" borderId="3" xfId="0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 wrapText="1"/>
    </xf>
    <xf numFmtId="0" fontId="27" fillId="2" borderId="5" xfId="0" applyFont="1" applyFill="1" applyBorder="1" applyAlignment="1">
      <alignment horizontal="center" vertical="center" wrapText="1"/>
    </xf>
    <xf numFmtId="41" fontId="27" fillId="2" borderId="6" xfId="1" applyFont="1" applyFill="1" applyBorder="1" applyAlignment="1">
      <alignment horizontal="center" vertical="center"/>
    </xf>
    <xf numFmtId="41" fontId="27" fillId="2" borderId="4" xfId="1" applyFont="1" applyFill="1" applyBorder="1" applyAlignment="1">
      <alignment horizontal="center" vertical="center"/>
    </xf>
    <xf numFmtId="41" fontId="27" fillId="2" borderId="5" xfId="1" applyFont="1" applyFill="1" applyBorder="1" applyAlignment="1">
      <alignment horizontal="center" vertical="center"/>
    </xf>
    <xf numFmtId="41" fontId="26" fillId="2" borderId="7" xfId="1" applyFont="1" applyFill="1" applyBorder="1" applyAlignment="1">
      <alignment horizontal="center" vertical="center" wrapText="1"/>
    </xf>
    <xf numFmtId="41" fontId="26" fillId="2" borderId="16" xfId="1" applyFont="1" applyFill="1" applyBorder="1" applyAlignment="1">
      <alignment horizontal="center" vertical="center" wrapText="1"/>
    </xf>
    <xf numFmtId="41" fontId="26" fillId="2" borderId="24" xfId="1" applyFont="1" applyFill="1" applyBorder="1" applyAlignment="1">
      <alignment horizontal="center" vertical="center" wrapText="1"/>
    </xf>
    <xf numFmtId="0" fontId="26" fillId="2" borderId="9" xfId="0" applyFont="1" applyFill="1" applyBorder="1" applyAlignment="1">
      <alignment horizontal="center" vertical="center" wrapText="1"/>
    </xf>
    <xf numFmtId="0" fontId="26" fillId="2" borderId="17" xfId="0" applyFont="1" applyFill="1" applyBorder="1" applyAlignment="1">
      <alignment horizontal="center" vertical="center" wrapText="1"/>
    </xf>
    <xf numFmtId="0" fontId="26" fillId="2" borderId="20" xfId="0" applyFont="1" applyFill="1" applyBorder="1" applyAlignment="1">
      <alignment horizontal="center" vertical="center" wrapText="1"/>
    </xf>
    <xf numFmtId="41" fontId="26" fillId="2" borderId="9" xfId="1" applyFont="1" applyFill="1" applyBorder="1" applyAlignment="1">
      <alignment horizontal="center" vertical="center"/>
    </xf>
    <xf numFmtId="41" fontId="26" fillId="2" borderId="17" xfId="1" applyFont="1" applyFill="1" applyBorder="1" applyAlignment="1">
      <alignment horizontal="center" vertical="center"/>
    </xf>
    <xf numFmtId="41" fontId="26" fillId="2" borderId="20" xfId="1" applyFont="1" applyFill="1" applyBorder="1" applyAlignment="1">
      <alignment horizontal="center" vertical="center"/>
    </xf>
    <xf numFmtId="41" fontId="23" fillId="2" borderId="9" xfId="1" applyFont="1" applyFill="1" applyBorder="1" applyAlignment="1">
      <alignment horizontal="center" vertical="center"/>
    </xf>
    <xf numFmtId="41" fontId="23" fillId="2" borderId="17" xfId="1" applyFont="1" applyFill="1" applyBorder="1" applyAlignment="1">
      <alignment horizontal="center" vertical="center"/>
    </xf>
    <xf numFmtId="41" fontId="23" fillId="2" borderId="20" xfId="1" applyFont="1" applyFill="1" applyBorder="1" applyAlignment="1">
      <alignment horizontal="center" vertical="center"/>
    </xf>
    <xf numFmtId="41" fontId="26" fillId="2" borderId="10" xfId="1" applyFont="1" applyFill="1" applyBorder="1" applyAlignment="1">
      <alignment horizontal="center" vertical="center"/>
    </xf>
    <xf numFmtId="41" fontId="26" fillId="2" borderId="18" xfId="1" applyFont="1" applyFill="1" applyBorder="1" applyAlignment="1">
      <alignment horizontal="center" vertical="center"/>
    </xf>
    <xf numFmtId="41" fontId="26" fillId="2" borderId="21" xfId="1" applyFont="1" applyFill="1" applyBorder="1" applyAlignment="1">
      <alignment horizontal="center" vertical="center"/>
    </xf>
    <xf numFmtId="41" fontId="26" fillId="2" borderId="12" xfId="1" applyFont="1" applyFill="1" applyBorder="1" applyAlignment="1">
      <alignment horizontal="center" vertical="center" wrapText="1"/>
    </xf>
    <xf numFmtId="41" fontId="26" fillId="2" borderId="13" xfId="1" applyFont="1" applyFill="1" applyBorder="1" applyAlignment="1">
      <alignment horizontal="center" vertical="center" wrapText="1"/>
    </xf>
    <xf numFmtId="41" fontId="26" fillId="2" borderId="14" xfId="1" applyFont="1" applyFill="1" applyBorder="1" applyAlignment="1">
      <alignment horizontal="center" vertical="center" wrapText="1"/>
    </xf>
    <xf numFmtId="41" fontId="16" fillId="2" borderId="17" xfId="1" applyFont="1" applyFill="1" applyBorder="1" applyAlignment="1">
      <alignment horizontal="center" vertical="center"/>
    </xf>
    <xf numFmtId="41" fontId="26" fillId="2" borderId="11" xfId="1" applyFont="1" applyFill="1" applyBorder="1" applyAlignment="1">
      <alignment horizontal="center" vertical="center"/>
    </xf>
    <xf numFmtId="41" fontId="26" fillId="2" borderId="8" xfId="1" applyFont="1" applyFill="1" applyBorder="1" applyAlignment="1">
      <alignment horizontal="center" vertical="center"/>
    </xf>
    <xf numFmtId="41" fontId="26" fillId="2" borderId="19" xfId="1" applyFont="1" applyFill="1" applyBorder="1" applyAlignment="1">
      <alignment horizontal="center" vertical="center"/>
    </xf>
    <xf numFmtId="41" fontId="7" fillId="5" borderId="36" xfId="1" applyFont="1" applyFill="1" applyBorder="1" applyAlignment="1">
      <alignment horizontal="center" vertical="center"/>
    </xf>
    <xf numFmtId="41" fontId="7" fillId="5" borderId="26" xfId="1" applyFont="1" applyFill="1" applyBorder="1" applyAlignment="1">
      <alignment horizontal="center" vertical="center"/>
    </xf>
    <xf numFmtId="41" fontId="7" fillId="5" borderId="34" xfId="1" applyFont="1" applyFill="1" applyBorder="1" applyAlignment="1">
      <alignment horizontal="center" vertical="center"/>
    </xf>
    <xf numFmtId="0" fontId="26" fillId="2" borderId="2" xfId="0" applyFont="1" applyFill="1" applyBorder="1" applyAlignment="1">
      <alignment horizontal="center" vertical="center" wrapText="1"/>
    </xf>
    <xf numFmtId="0" fontId="26" fillId="2" borderId="8" xfId="0" applyFont="1" applyFill="1" applyBorder="1" applyAlignment="1">
      <alignment horizontal="center" vertical="center" wrapText="1"/>
    </xf>
    <xf numFmtId="0" fontId="26" fillId="2" borderId="19" xfId="0" applyFont="1" applyFill="1" applyBorder="1" applyAlignment="1">
      <alignment horizontal="center" vertical="center" wrapText="1"/>
    </xf>
    <xf numFmtId="0" fontId="26" fillId="2" borderId="3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41" fontId="26" fillId="2" borderId="6" xfId="1" applyFont="1" applyFill="1" applyBorder="1" applyAlignment="1">
      <alignment horizontal="center" vertical="center"/>
    </xf>
    <xf numFmtId="41" fontId="26" fillId="2" borderId="4" xfId="1" applyFont="1" applyFill="1" applyBorder="1" applyAlignment="1">
      <alignment horizontal="center" vertical="center"/>
    </xf>
    <xf numFmtId="41" fontId="26" fillId="2" borderId="5" xfId="1" applyFont="1" applyFill="1" applyBorder="1" applyAlignment="1">
      <alignment horizontal="center" vertical="center"/>
    </xf>
    <xf numFmtId="41" fontId="25" fillId="5" borderId="29" xfId="1" applyFont="1" applyFill="1" applyBorder="1" applyAlignment="1">
      <alignment horizontal="center" vertical="center"/>
    </xf>
    <xf numFmtId="41" fontId="25" fillId="5" borderId="26" xfId="1" applyFont="1" applyFill="1" applyBorder="1" applyAlignment="1">
      <alignment horizontal="center" vertical="center"/>
    </xf>
    <xf numFmtId="41" fontId="25" fillId="5" borderId="34" xfId="1" applyFont="1" applyFill="1" applyBorder="1" applyAlignment="1">
      <alignment horizontal="center" vertical="center"/>
    </xf>
    <xf numFmtId="41" fontId="25" fillId="5" borderId="31" xfId="1" applyFont="1" applyFill="1" applyBorder="1" applyAlignment="1">
      <alignment horizontal="center" vertical="center"/>
    </xf>
    <xf numFmtId="41" fontId="25" fillId="5" borderId="1" xfId="1" applyFont="1" applyFill="1" applyBorder="1" applyAlignment="1">
      <alignment horizontal="center" vertical="center"/>
    </xf>
    <xf numFmtId="41" fontId="25" fillId="5" borderId="35" xfId="1" applyFont="1" applyFill="1" applyBorder="1" applyAlignment="1">
      <alignment horizontal="center" vertical="center"/>
    </xf>
    <xf numFmtId="41" fontId="14" fillId="2" borderId="36" xfId="1" applyFont="1" applyFill="1" applyBorder="1" applyAlignment="1">
      <alignment horizontal="center" vertical="center"/>
    </xf>
    <xf numFmtId="41" fontId="14" fillId="2" borderId="37" xfId="1" applyFont="1" applyFill="1" applyBorder="1" applyAlignment="1">
      <alignment horizontal="center" vertical="center"/>
    </xf>
    <xf numFmtId="41" fontId="15" fillId="3" borderId="49" xfId="1" applyFont="1" applyFill="1" applyBorder="1" applyAlignment="1">
      <alignment horizontal="center" vertical="center"/>
    </xf>
    <xf numFmtId="41" fontId="15" fillId="3" borderId="50" xfId="1" applyFont="1" applyFill="1" applyBorder="1" applyAlignment="1">
      <alignment horizontal="center" vertical="center"/>
    </xf>
    <xf numFmtId="41" fontId="15" fillId="3" borderId="55" xfId="1" applyFont="1" applyFill="1" applyBorder="1" applyAlignment="1">
      <alignment horizontal="center" vertical="center"/>
    </xf>
    <xf numFmtId="41" fontId="15" fillId="3" borderId="14" xfId="1" applyFont="1" applyFill="1" applyBorder="1" applyAlignment="1">
      <alignment horizontal="center" vertical="center"/>
    </xf>
    <xf numFmtId="176" fontId="20" fillId="0" borderId="36" xfId="0" applyNumberFormat="1" applyFont="1" applyBorder="1" applyAlignment="1">
      <alignment horizontal="left" vertical="center"/>
    </xf>
    <xf numFmtId="176" fontId="20" fillId="0" borderId="26" xfId="0" applyNumberFormat="1" applyFont="1" applyBorder="1" applyAlignment="1">
      <alignment horizontal="left" vertical="center"/>
    </xf>
    <xf numFmtId="41" fontId="7" fillId="0" borderId="1" xfId="1" applyFont="1" applyBorder="1" applyAlignment="1">
      <alignment horizontal="right" vertical="center"/>
    </xf>
    <xf numFmtId="41" fontId="7" fillId="0" borderId="26" xfId="1" applyFont="1" applyBorder="1" applyAlignment="1">
      <alignment horizontal="right" vertical="center"/>
    </xf>
    <xf numFmtId="41" fontId="7" fillId="0" borderId="34" xfId="1" applyFont="1" applyBorder="1" applyAlignment="1">
      <alignment horizontal="right" vertical="center"/>
    </xf>
    <xf numFmtId="0" fontId="20" fillId="0" borderId="1" xfId="0" quotePrefix="1" applyFont="1" applyBorder="1" applyAlignment="1">
      <alignment horizontal="left" vertical="center"/>
    </xf>
    <xf numFmtId="41" fontId="15" fillId="4" borderId="11" xfId="1" applyFont="1" applyFill="1" applyBorder="1" applyAlignment="1">
      <alignment horizontal="center" vertical="center"/>
    </xf>
    <xf numFmtId="41" fontId="15" fillId="4" borderId="45" xfId="1" applyFont="1" applyFill="1" applyBorder="1" applyAlignment="1">
      <alignment horizontal="center" vertical="center"/>
    </xf>
    <xf numFmtId="41" fontId="15" fillId="6" borderId="31" xfId="1" applyFont="1" applyFill="1" applyBorder="1" applyAlignment="1">
      <alignment horizontal="center" vertical="center"/>
    </xf>
    <xf numFmtId="41" fontId="15" fillId="6" borderId="1" xfId="1" applyFont="1" applyFill="1" applyBorder="1" applyAlignment="1">
      <alignment horizontal="center" vertical="center"/>
    </xf>
    <xf numFmtId="41" fontId="15" fillId="6" borderId="35" xfId="1" applyFont="1" applyFill="1" applyBorder="1" applyAlignment="1">
      <alignment horizontal="center" vertical="center"/>
    </xf>
    <xf numFmtId="41" fontId="14" fillId="5" borderId="41" xfId="1" applyFont="1" applyFill="1" applyBorder="1" applyAlignment="1">
      <alignment horizontal="center" vertical="center"/>
    </xf>
    <xf numFmtId="41" fontId="14" fillId="5" borderId="42" xfId="1" applyFont="1" applyFill="1" applyBorder="1" applyAlignment="1">
      <alignment horizontal="center" vertical="center"/>
    </xf>
    <xf numFmtId="41" fontId="14" fillId="6" borderId="19" xfId="1" applyFont="1" applyFill="1" applyBorder="1" applyAlignment="1">
      <alignment horizontal="center" vertical="center"/>
    </xf>
    <xf numFmtId="41" fontId="14" fillId="6" borderId="20" xfId="1" applyFont="1" applyFill="1" applyBorder="1" applyAlignment="1">
      <alignment horizontal="center" vertical="center"/>
    </xf>
    <xf numFmtId="41" fontId="15" fillId="4" borderId="54" xfId="1" applyFont="1" applyFill="1" applyBorder="1" applyAlignment="1">
      <alignment horizontal="center" vertical="center"/>
    </xf>
    <xf numFmtId="41" fontId="15" fillId="4" borderId="58" xfId="1" applyFont="1" applyFill="1" applyBorder="1" applyAlignment="1">
      <alignment horizontal="center" vertical="center"/>
    </xf>
    <xf numFmtId="41" fontId="15" fillId="4" borderId="49" xfId="1" applyFont="1" applyFill="1" applyBorder="1" applyAlignment="1">
      <alignment horizontal="center" vertical="center"/>
    </xf>
    <xf numFmtId="41" fontId="15" fillId="4" borderId="55" xfId="1" applyFont="1" applyFill="1" applyBorder="1" applyAlignment="1">
      <alignment horizontal="center" vertical="center"/>
    </xf>
    <xf numFmtId="41" fontId="15" fillId="4" borderId="14" xfId="1" applyFont="1" applyFill="1" applyBorder="1" applyAlignment="1">
      <alignment horizontal="center" vertical="center"/>
    </xf>
    <xf numFmtId="176" fontId="19" fillId="0" borderId="0" xfId="0" applyNumberFormat="1" applyFont="1" applyAlignment="1">
      <alignment horizontal="center" vertical="center"/>
    </xf>
    <xf numFmtId="0" fontId="0" fillId="0" borderId="0" xfId="0" applyAlignment="1">
      <alignment horizontal="right" vertical="center"/>
    </xf>
  </cellXfs>
  <cellStyles count="13">
    <cellStyle name="쉼표 [0]" xfId="1" builtinId="6"/>
    <cellStyle name="쉼표 [0] 2" xfId="4" xr:uid="{00000000-0005-0000-0000-000001000000}"/>
    <cellStyle name="쉼표 [0] 3" xfId="6" xr:uid="{00000000-0005-0000-0000-000002000000}"/>
    <cellStyle name="쉼표 [0] 3 2" xfId="9" xr:uid="{00000000-0005-0000-0000-000003000000}"/>
    <cellStyle name="쉼표 [0] 4" xfId="7" xr:uid="{00000000-0005-0000-0000-000004000000}"/>
    <cellStyle name="표준" xfId="0" builtinId="0"/>
    <cellStyle name="표준 2" xfId="2" xr:uid="{00000000-0005-0000-0000-000006000000}"/>
    <cellStyle name="표준 2 2" xfId="11" xr:uid="{00000000-0005-0000-0000-000007000000}"/>
    <cellStyle name="표준 3" xfId="3" xr:uid="{00000000-0005-0000-0000-000008000000}"/>
    <cellStyle name="표준 4" xfId="5" xr:uid="{00000000-0005-0000-0000-000009000000}"/>
    <cellStyle name="표준 4 2" xfId="8" xr:uid="{00000000-0005-0000-0000-00000A000000}"/>
    <cellStyle name="표준 5" xfId="10" xr:uid="{00000000-0005-0000-0000-00000B000000}"/>
    <cellStyle name="표준 6" xfId="12" xr:uid="{00000000-0005-0000-0000-00000C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C41"/>
  <sheetViews>
    <sheetView workbookViewId="0">
      <selection activeCell="I14" sqref="I14"/>
    </sheetView>
  </sheetViews>
  <sheetFormatPr defaultColWidth="17.375" defaultRowHeight="16.5" x14ac:dyDescent="0.3"/>
  <cols>
    <col min="1" max="1" width="15.625" style="10" customWidth="1"/>
    <col min="2" max="2" width="10.625" style="90" customWidth="1"/>
    <col min="3" max="3" width="9.875" style="91" customWidth="1"/>
    <col min="4" max="4" width="10.125" style="91" customWidth="1"/>
    <col min="5" max="5" width="12.875" style="91" customWidth="1"/>
    <col min="6" max="10" width="10.25" style="91" customWidth="1"/>
    <col min="11" max="11" width="9.75" style="91" customWidth="1"/>
    <col min="12" max="12" width="11.125" style="91" customWidth="1"/>
    <col min="13" max="14" width="11.625" style="91" customWidth="1"/>
    <col min="15" max="15" width="11.5" style="91" customWidth="1"/>
    <col min="16" max="17" width="10.75" style="91" customWidth="1"/>
    <col min="18" max="18" width="9.75" style="91" customWidth="1"/>
    <col min="19" max="19" width="10.5" style="91" customWidth="1"/>
    <col min="20" max="20" width="9.75" style="91" hidden="1" customWidth="1"/>
    <col min="21" max="21" width="9.625" style="91" hidden="1" customWidth="1"/>
    <col min="22" max="22" width="10.25" style="91" hidden="1" customWidth="1"/>
    <col min="23" max="23" width="8.75" style="91" hidden="1" customWidth="1"/>
    <col min="24" max="24" width="11.875" style="91" bestFit="1" customWidth="1"/>
    <col min="25" max="25" width="8.75" style="91" customWidth="1"/>
    <col min="26" max="26" width="5.75" style="91" customWidth="1"/>
    <col min="27" max="27" width="13" style="91" customWidth="1"/>
    <col min="28" max="28" width="10" style="91" customWidth="1"/>
    <col min="29" max="29" width="14" style="91" customWidth="1"/>
    <col min="30" max="31" width="24.375" style="1" customWidth="1"/>
    <col min="32" max="16384" width="17.375" style="1"/>
  </cols>
  <sheetData>
    <row r="1" spans="1:29" ht="36" customHeight="1" x14ac:dyDescent="0.3">
      <c r="A1" s="699" t="s">
        <v>866</v>
      </c>
      <c r="B1" s="700"/>
      <c r="C1" s="700"/>
      <c r="D1" s="700"/>
      <c r="E1" s="700"/>
      <c r="F1" s="700"/>
      <c r="G1" s="700"/>
      <c r="H1" s="700"/>
      <c r="I1" s="700"/>
      <c r="J1" s="700"/>
      <c r="K1" s="700"/>
      <c r="L1" s="700"/>
      <c r="M1" s="700"/>
      <c r="N1" s="700"/>
      <c r="O1" s="700"/>
      <c r="P1" s="700"/>
      <c r="Q1" s="700"/>
      <c r="R1" s="700"/>
      <c r="S1" s="700"/>
      <c r="T1" s="700"/>
      <c r="U1" s="700"/>
      <c r="V1" s="700"/>
      <c r="W1" s="700"/>
      <c r="X1" s="700"/>
      <c r="Y1" s="700"/>
      <c r="Z1" s="700"/>
      <c r="AA1" s="700"/>
      <c r="AB1" s="700"/>
      <c r="AC1" s="700"/>
    </row>
    <row r="2" spans="1:29" ht="23.25" customHeight="1" thickBot="1" x14ac:dyDescent="0.35">
      <c r="A2" s="701" t="s">
        <v>0</v>
      </c>
      <c r="B2" s="701"/>
      <c r="C2" s="701"/>
      <c r="D2" s="701"/>
      <c r="E2" s="701"/>
      <c r="F2" s="701"/>
      <c r="G2" s="701"/>
      <c r="H2" s="701"/>
      <c r="I2" s="701"/>
      <c r="J2" s="701"/>
      <c r="K2" s="701"/>
      <c r="L2" s="701"/>
      <c r="M2" s="701"/>
      <c r="N2" s="701"/>
      <c r="O2" s="701"/>
      <c r="P2" s="701"/>
      <c r="Q2" s="701"/>
      <c r="R2" s="701"/>
      <c r="S2" s="701"/>
      <c r="T2" s="701"/>
      <c r="U2" s="701"/>
      <c r="V2" s="701"/>
      <c r="W2" s="701"/>
      <c r="X2" s="701"/>
      <c r="Y2" s="701"/>
      <c r="Z2" s="701"/>
      <c r="AA2" s="701"/>
      <c r="AB2" s="701"/>
      <c r="AC2" s="701"/>
    </row>
    <row r="3" spans="1:29" ht="29.25" customHeight="1" x14ac:dyDescent="0.3">
      <c r="A3" s="702" t="s">
        <v>1</v>
      </c>
      <c r="B3" s="705" t="s">
        <v>2</v>
      </c>
      <c r="C3" s="706"/>
      <c r="D3" s="706"/>
      <c r="E3" s="706"/>
      <c r="F3" s="706"/>
      <c r="G3" s="706"/>
      <c r="H3" s="706"/>
      <c r="I3" s="706"/>
      <c r="J3" s="706"/>
      <c r="K3" s="707"/>
      <c r="L3" s="708" t="s">
        <v>3</v>
      </c>
      <c r="M3" s="709"/>
      <c r="N3" s="709"/>
      <c r="O3" s="709"/>
      <c r="P3" s="709"/>
      <c r="Q3" s="709"/>
      <c r="R3" s="709"/>
      <c r="S3" s="709"/>
      <c r="T3" s="709"/>
      <c r="U3" s="709"/>
      <c r="V3" s="709"/>
      <c r="W3" s="709"/>
      <c r="X3" s="709"/>
      <c r="Y3" s="709"/>
      <c r="Z3" s="709"/>
      <c r="AA3" s="709"/>
      <c r="AB3" s="710"/>
      <c r="AC3" s="711" t="s">
        <v>4</v>
      </c>
    </row>
    <row r="4" spans="1:29" ht="29.25" customHeight="1" x14ac:dyDescent="0.3">
      <c r="A4" s="703"/>
      <c r="B4" s="714" t="s">
        <v>5</v>
      </c>
      <c r="C4" s="714" t="s">
        <v>87</v>
      </c>
      <c r="D4" s="714" t="s">
        <v>88</v>
      </c>
      <c r="E4" s="687" t="s">
        <v>7</v>
      </c>
      <c r="F4" s="687" t="s">
        <v>8</v>
      </c>
      <c r="G4" s="687" t="s">
        <v>9</v>
      </c>
      <c r="H4" s="687" t="s">
        <v>105</v>
      </c>
      <c r="I4" s="316"/>
      <c r="J4" s="687" t="s">
        <v>111</v>
      </c>
      <c r="K4" s="717" t="s">
        <v>10</v>
      </c>
      <c r="L4" s="720" t="s">
        <v>5</v>
      </c>
      <c r="M4" s="687" t="s">
        <v>7</v>
      </c>
      <c r="N4" s="687" t="s">
        <v>8</v>
      </c>
      <c r="O4" s="684" t="s">
        <v>9</v>
      </c>
      <c r="P4" s="685"/>
      <c r="Q4" s="685"/>
      <c r="R4" s="685"/>
      <c r="S4" s="685"/>
      <c r="T4" s="685"/>
      <c r="U4" s="685"/>
      <c r="V4" s="685"/>
      <c r="W4" s="685"/>
      <c r="X4" s="685"/>
      <c r="Y4" s="685"/>
      <c r="Z4" s="685"/>
      <c r="AA4" s="686"/>
      <c r="AB4" s="83" t="s">
        <v>8</v>
      </c>
      <c r="AC4" s="712"/>
    </row>
    <row r="5" spans="1:29" ht="24.75" customHeight="1" x14ac:dyDescent="0.3">
      <c r="A5" s="703"/>
      <c r="B5" s="715"/>
      <c r="C5" s="698"/>
      <c r="D5" s="698"/>
      <c r="E5" s="698"/>
      <c r="F5" s="698"/>
      <c r="G5" s="698"/>
      <c r="H5" s="698"/>
      <c r="I5" s="318" t="s">
        <v>223</v>
      </c>
      <c r="J5" s="698"/>
      <c r="K5" s="718"/>
      <c r="L5" s="721"/>
      <c r="M5" s="698"/>
      <c r="N5" s="698"/>
      <c r="O5" s="687" t="s">
        <v>5</v>
      </c>
      <c r="P5" s="689" t="s">
        <v>11</v>
      </c>
      <c r="Q5" s="690"/>
      <c r="R5" s="690"/>
      <c r="S5" s="690"/>
      <c r="T5" s="690"/>
      <c r="U5" s="690"/>
      <c r="V5" s="690"/>
      <c r="W5" s="73"/>
      <c r="X5" s="73"/>
      <c r="Y5" s="73"/>
      <c r="Z5" s="689" t="s">
        <v>12</v>
      </c>
      <c r="AA5" s="691"/>
      <c r="AB5" s="83" t="s">
        <v>11</v>
      </c>
      <c r="AC5" s="712"/>
    </row>
    <row r="6" spans="1:29" ht="24.75" customHeight="1" thickBot="1" x14ac:dyDescent="0.35">
      <c r="A6" s="704"/>
      <c r="B6" s="716"/>
      <c r="C6" s="688"/>
      <c r="D6" s="688"/>
      <c r="E6" s="688"/>
      <c r="F6" s="688"/>
      <c r="G6" s="688"/>
      <c r="H6" s="688"/>
      <c r="I6" s="317"/>
      <c r="J6" s="688"/>
      <c r="K6" s="719"/>
      <c r="L6" s="722"/>
      <c r="M6" s="688"/>
      <c r="N6" s="688"/>
      <c r="O6" s="688"/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113</v>
      </c>
      <c r="W6" s="2" t="s">
        <v>103</v>
      </c>
      <c r="X6" s="2" t="s">
        <v>20</v>
      </c>
      <c r="Y6" s="2" t="s">
        <v>21</v>
      </c>
      <c r="Z6" s="2" t="s">
        <v>13</v>
      </c>
      <c r="AA6" s="2" t="s">
        <v>21</v>
      </c>
      <c r="AB6" s="84" t="s">
        <v>8</v>
      </c>
      <c r="AC6" s="713"/>
    </row>
    <row r="7" spans="1:29" ht="54.75" customHeight="1" thickBot="1" x14ac:dyDescent="0.35">
      <c r="A7" s="3" t="s">
        <v>22</v>
      </c>
      <c r="B7" s="85">
        <f>SUM(C7:K7)</f>
        <v>102682252</v>
      </c>
      <c r="C7" s="4">
        <f>'후원금(시설)세부내역'!C13</f>
        <v>15357252</v>
      </c>
      <c r="D7" s="4">
        <f>'후원금(시설)세부내역'!C12</f>
        <v>4361324</v>
      </c>
      <c r="E7" s="4"/>
      <c r="F7" s="4">
        <f>'후원금(시설)세부내역'!C6</f>
        <v>13513000</v>
      </c>
      <c r="G7" s="4">
        <f>'후원금(시설)세부내역'!C5</f>
        <v>69426000</v>
      </c>
      <c r="H7" s="4">
        <f>'후원금(시설)세부내역'!C7</f>
        <v>22576</v>
      </c>
      <c r="I7" s="4">
        <f>'후원금(시설)세부내역'!C8</f>
        <v>2100</v>
      </c>
      <c r="J7" s="6">
        <f>'후원금(시설)세부내역'!C9</f>
        <v>0</v>
      </c>
      <c r="K7" s="5">
        <f>'후원금(시설)세부내역'!C10</f>
        <v>0</v>
      </c>
      <c r="L7" s="86">
        <f>O7+AB7</f>
        <v>67923730</v>
      </c>
      <c r="M7" s="4"/>
      <c r="N7" s="87"/>
      <c r="O7" s="4">
        <f>P7</f>
        <v>57527430</v>
      </c>
      <c r="P7" s="6">
        <f>SUM(Q7:Y7)</f>
        <v>57527430</v>
      </c>
      <c r="Q7" s="6">
        <f>'후원금(시설)세부내역'!C17</f>
        <v>0</v>
      </c>
      <c r="R7" s="6">
        <f>'후원금(시설)세부내역'!C19</f>
        <v>1149430</v>
      </c>
      <c r="S7" s="6">
        <f>'후원금(시설)세부내역'!C24</f>
        <v>0</v>
      </c>
      <c r="T7" s="6">
        <f>'후원금(시설)세부내역'!C26</f>
        <v>0</v>
      </c>
      <c r="U7" s="6">
        <f>'후원금(시설)세부내역'!C29</f>
        <v>0</v>
      </c>
      <c r="V7" s="6">
        <f>'후원금(시설)세부내역'!C27</f>
        <v>0</v>
      </c>
      <c r="W7" s="4">
        <f>'후원금(시설)세부내역'!C31</f>
        <v>0</v>
      </c>
      <c r="X7" s="4">
        <f>'후원금(시설)세부내역'!C32</f>
        <v>56378000</v>
      </c>
      <c r="Y7" s="6"/>
      <c r="Z7" s="6"/>
      <c r="AA7" s="6"/>
      <c r="AB7" s="5">
        <f>'후원금(시설)세부내역'!C34</f>
        <v>10396300</v>
      </c>
      <c r="AC7" s="88">
        <f>B8-Q8</f>
        <v>34758522</v>
      </c>
    </row>
    <row r="8" spans="1:29" ht="30.75" customHeight="1" thickBot="1" x14ac:dyDescent="0.35">
      <c r="A8" s="7" t="s">
        <v>23</v>
      </c>
      <c r="B8" s="657">
        <f>B7</f>
        <v>102682252</v>
      </c>
      <c r="C8" s="658"/>
      <c r="D8" s="658"/>
      <c r="E8" s="658"/>
      <c r="F8" s="658"/>
      <c r="G8" s="658"/>
      <c r="H8" s="658"/>
      <c r="I8" s="658"/>
      <c r="J8" s="658"/>
      <c r="K8" s="8"/>
      <c r="L8" s="669" t="s">
        <v>24</v>
      </c>
      <c r="M8" s="670"/>
      <c r="N8" s="670"/>
      <c r="O8" s="670"/>
      <c r="P8" s="671"/>
      <c r="Q8" s="657">
        <f>L7</f>
        <v>67923730</v>
      </c>
      <c r="R8" s="658"/>
      <c r="S8" s="658"/>
      <c r="T8" s="658"/>
      <c r="U8" s="658"/>
      <c r="V8" s="658"/>
      <c r="W8" s="658"/>
      <c r="X8" s="658"/>
      <c r="Y8" s="658"/>
      <c r="Z8" s="658"/>
      <c r="AA8" s="658"/>
      <c r="AB8" s="665"/>
      <c r="AC8" s="89">
        <f>B8-Q8</f>
        <v>34758522</v>
      </c>
    </row>
    <row r="12" spans="1:29" x14ac:dyDescent="0.3">
      <c r="Q12" s="91" t="s">
        <v>434</v>
      </c>
    </row>
    <row r="26" spans="1:29" ht="22.5" x14ac:dyDescent="0.3">
      <c r="G26" s="80"/>
      <c r="H26" s="80"/>
      <c r="I26" s="80"/>
      <c r="J26" s="80"/>
    </row>
    <row r="27" spans="1:29" ht="22.5" hidden="1" customHeight="1" x14ac:dyDescent="0.3">
      <c r="A27" s="13" t="s">
        <v>25</v>
      </c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</row>
    <row r="28" spans="1:29" ht="16.5" hidden="1" customHeight="1" x14ac:dyDescent="0.3">
      <c r="A28" s="13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</row>
    <row r="29" spans="1:29" ht="6" hidden="1" customHeight="1" x14ac:dyDescent="0.3">
      <c r="A29" s="13"/>
      <c r="B29" s="80"/>
      <c r="C29" s="80"/>
      <c r="D29" s="80"/>
      <c r="E29" s="80"/>
      <c r="F29" s="80"/>
      <c r="G29" s="92"/>
      <c r="H29" s="93"/>
      <c r="I29" s="93"/>
      <c r="J29" s="93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</row>
    <row r="30" spans="1:29" ht="30.75" hidden="1" customHeight="1" thickBot="1" x14ac:dyDescent="0.35">
      <c r="A30" s="44" t="s">
        <v>0</v>
      </c>
      <c r="B30" s="92"/>
      <c r="C30" s="92"/>
      <c r="D30" s="92"/>
      <c r="E30" s="92"/>
      <c r="F30" s="92"/>
      <c r="G30" s="94"/>
      <c r="H30" s="95"/>
      <c r="I30" s="95"/>
      <c r="J30" s="95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</row>
    <row r="31" spans="1:29" ht="29.25" hidden="1" customHeight="1" x14ac:dyDescent="0.3">
      <c r="A31" s="675" t="s">
        <v>26</v>
      </c>
      <c r="B31" s="96" t="s">
        <v>2</v>
      </c>
      <c r="C31" s="94"/>
      <c r="D31" s="94"/>
      <c r="E31" s="94"/>
      <c r="F31" s="94"/>
      <c r="G31" s="659" t="s">
        <v>9</v>
      </c>
      <c r="H31" s="97"/>
      <c r="I31" s="97"/>
      <c r="J31" s="97"/>
      <c r="K31" s="98"/>
      <c r="L31" s="678" t="s">
        <v>3</v>
      </c>
      <c r="M31" s="679"/>
      <c r="N31" s="679"/>
      <c r="O31" s="679"/>
      <c r="P31" s="679"/>
      <c r="Q31" s="679"/>
      <c r="R31" s="679"/>
      <c r="S31" s="679"/>
      <c r="T31" s="679"/>
      <c r="U31" s="679"/>
      <c r="V31" s="679"/>
      <c r="W31" s="679"/>
      <c r="X31" s="679"/>
      <c r="Y31" s="679"/>
      <c r="Z31" s="679"/>
      <c r="AA31" s="679"/>
      <c r="AB31" s="680"/>
      <c r="AC31" s="662" t="s">
        <v>4</v>
      </c>
    </row>
    <row r="32" spans="1:29" ht="29.25" hidden="1" customHeight="1" x14ac:dyDescent="0.3">
      <c r="A32" s="676"/>
      <c r="B32" s="692" t="s">
        <v>5</v>
      </c>
      <c r="C32" s="659" t="s">
        <v>6</v>
      </c>
      <c r="D32" s="99"/>
      <c r="E32" s="659" t="s">
        <v>7</v>
      </c>
      <c r="F32" s="659" t="s">
        <v>8</v>
      </c>
      <c r="G32" s="660"/>
      <c r="H32" s="100"/>
      <c r="I32" s="100"/>
      <c r="J32" s="100"/>
      <c r="K32" s="666" t="s">
        <v>21</v>
      </c>
      <c r="L32" s="681" t="s">
        <v>5</v>
      </c>
      <c r="M32" s="659" t="s">
        <v>7</v>
      </c>
      <c r="N32" s="659" t="s">
        <v>8</v>
      </c>
      <c r="O32" s="672" t="s">
        <v>9</v>
      </c>
      <c r="P32" s="673"/>
      <c r="Q32" s="673"/>
      <c r="R32" s="673"/>
      <c r="S32" s="673"/>
      <c r="T32" s="673"/>
      <c r="U32" s="673"/>
      <c r="V32" s="673"/>
      <c r="W32" s="673"/>
      <c r="X32" s="673"/>
      <c r="Y32" s="673"/>
      <c r="Z32" s="673"/>
      <c r="AA32" s="674"/>
      <c r="AB32" s="695" t="s">
        <v>21</v>
      </c>
      <c r="AC32" s="663"/>
    </row>
    <row r="33" spans="1:29" ht="24.75" hidden="1" customHeight="1" x14ac:dyDescent="0.3">
      <c r="A33" s="676"/>
      <c r="B33" s="693"/>
      <c r="C33" s="660"/>
      <c r="D33" s="101"/>
      <c r="E33" s="660"/>
      <c r="F33" s="660"/>
      <c r="G33" s="661"/>
      <c r="H33" s="100"/>
      <c r="I33" s="100"/>
      <c r="J33" s="100"/>
      <c r="K33" s="667"/>
      <c r="L33" s="682"/>
      <c r="M33" s="660"/>
      <c r="N33" s="660"/>
      <c r="O33" s="687" t="s">
        <v>5</v>
      </c>
      <c r="P33" s="689" t="s">
        <v>11</v>
      </c>
      <c r="Q33" s="690"/>
      <c r="R33" s="690"/>
      <c r="S33" s="690"/>
      <c r="T33" s="690"/>
      <c r="U33" s="690"/>
      <c r="V33" s="690"/>
      <c r="W33" s="73"/>
      <c r="X33" s="73"/>
      <c r="Y33" s="73"/>
      <c r="Z33" s="689" t="s">
        <v>12</v>
      </c>
      <c r="AA33" s="691"/>
      <c r="AB33" s="696"/>
      <c r="AC33" s="663"/>
    </row>
    <row r="34" spans="1:29" ht="24.75" hidden="1" customHeight="1" thickBot="1" x14ac:dyDescent="0.35">
      <c r="A34" s="677"/>
      <c r="B34" s="694"/>
      <c r="C34" s="661"/>
      <c r="D34" s="102"/>
      <c r="E34" s="661"/>
      <c r="F34" s="661"/>
      <c r="G34" s="4">
        <v>2859927</v>
      </c>
      <c r="H34" s="53"/>
      <c r="I34" s="53"/>
      <c r="J34" s="53"/>
      <c r="K34" s="668"/>
      <c r="L34" s="683"/>
      <c r="M34" s="661"/>
      <c r="N34" s="661"/>
      <c r="O34" s="688"/>
      <c r="P34" s="2" t="s">
        <v>13</v>
      </c>
      <c r="Q34" s="2" t="s">
        <v>14</v>
      </c>
      <c r="R34" s="2" t="s">
        <v>15</v>
      </c>
      <c r="S34" s="2" t="s">
        <v>16</v>
      </c>
      <c r="T34" s="2" t="s">
        <v>17</v>
      </c>
      <c r="U34" s="2" t="s">
        <v>27</v>
      </c>
      <c r="V34" s="2" t="s">
        <v>19</v>
      </c>
      <c r="W34" s="2"/>
      <c r="X34" s="2"/>
      <c r="Y34" s="2" t="s">
        <v>28</v>
      </c>
      <c r="Z34" s="2" t="s">
        <v>13</v>
      </c>
      <c r="AA34" s="2" t="s">
        <v>21</v>
      </c>
      <c r="AB34" s="697"/>
      <c r="AC34" s="664"/>
    </row>
    <row r="35" spans="1:29" ht="54.75" hidden="1" customHeight="1" thickBot="1" x14ac:dyDescent="0.35">
      <c r="A35" s="3" t="s">
        <v>29</v>
      </c>
      <c r="B35" s="85">
        <f>C35+G34</f>
        <v>2859927</v>
      </c>
      <c r="C35" s="4"/>
      <c r="D35" s="4"/>
      <c r="E35" s="4"/>
      <c r="F35" s="4"/>
      <c r="G35" s="75"/>
      <c r="H35" s="75"/>
      <c r="I35" s="75"/>
      <c r="J35" s="75"/>
      <c r="K35" s="5"/>
      <c r="L35" s="86">
        <f>O35</f>
        <v>66770</v>
      </c>
      <c r="M35" s="4"/>
      <c r="N35" s="87"/>
      <c r="O35" s="4">
        <f>P35+Z35</f>
        <v>66770</v>
      </c>
      <c r="P35" s="6">
        <f>SUM(Q35:Y35)</f>
        <v>66770</v>
      </c>
      <c r="Q35" s="6">
        <v>0</v>
      </c>
      <c r="R35" s="6">
        <v>66770</v>
      </c>
      <c r="S35" s="6"/>
      <c r="T35" s="6"/>
      <c r="U35" s="6"/>
      <c r="V35" s="6"/>
      <c r="W35" s="6"/>
      <c r="X35" s="6"/>
      <c r="Y35" s="6"/>
      <c r="Z35" s="6"/>
      <c r="AA35" s="6"/>
      <c r="AB35" s="5"/>
      <c r="AC35" s="88">
        <f>B35-L35</f>
        <v>2793157</v>
      </c>
    </row>
    <row r="36" spans="1:29" ht="30.75" hidden="1" customHeight="1" thickBot="1" x14ac:dyDescent="0.35">
      <c r="A36" s="7" t="s">
        <v>23</v>
      </c>
      <c r="B36" s="74">
        <f>B35</f>
        <v>2859927</v>
      </c>
      <c r="C36" s="75"/>
      <c r="D36" s="75"/>
      <c r="E36" s="75"/>
      <c r="F36" s="75"/>
      <c r="K36" s="8"/>
      <c r="L36" s="669" t="s">
        <v>24</v>
      </c>
      <c r="M36" s="670"/>
      <c r="N36" s="670"/>
      <c r="O36" s="670"/>
      <c r="P36" s="671"/>
      <c r="Q36" s="657">
        <f>L35</f>
        <v>66770</v>
      </c>
      <c r="R36" s="658"/>
      <c r="S36" s="658"/>
      <c r="T36" s="658"/>
      <c r="U36" s="658"/>
      <c r="V36" s="658"/>
      <c r="W36" s="658"/>
      <c r="X36" s="658"/>
      <c r="Y36" s="658"/>
      <c r="Z36" s="658"/>
      <c r="AA36" s="665"/>
      <c r="AB36" s="9"/>
      <c r="AC36" s="89">
        <f>B36-Q36</f>
        <v>2793157</v>
      </c>
    </row>
    <row r="37" spans="1:29" ht="30.75" hidden="1" customHeight="1" x14ac:dyDescent="0.3">
      <c r="AB37" s="103"/>
      <c r="AC37" s="104"/>
    </row>
    <row r="38" spans="1:29" ht="36" hidden="1" customHeight="1" x14ac:dyDescent="0.3">
      <c r="M38" s="105"/>
      <c r="N38" s="105"/>
      <c r="O38" s="106" t="s">
        <v>30</v>
      </c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8"/>
      <c r="AC38" s="12" t="e">
        <f>#REF!+AC36</f>
        <v>#REF!</v>
      </c>
    </row>
    <row r="39" spans="1:29" hidden="1" x14ac:dyDescent="0.3">
      <c r="AB39" s="103"/>
      <c r="AC39" s="103"/>
    </row>
    <row r="40" spans="1:29" ht="30.75" customHeight="1" x14ac:dyDescent="0.3">
      <c r="AB40" s="103"/>
      <c r="AC40" s="104"/>
    </row>
    <row r="41" spans="1:29" ht="36" hidden="1" customHeight="1" x14ac:dyDescent="0.3">
      <c r="M41" s="105"/>
      <c r="N41" s="105"/>
      <c r="O41" s="106" t="s">
        <v>30</v>
      </c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8"/>
      <c r="AC41" s="12" t="e">
        <f>#REF!+#REF!</f>
        <v>#REF!</v>
      </c>
    </row>
  </sheetData>
  <mergeCells count="44">
    <mergeCell ref="A1:AC1"/>
    <mergeCell ref="A2:AC2"/>
    <mergeCell ref="A3:A6"/>
    <mergeCell ref="B3:K3"/>
    <mergeCell ref="L3:AB3"/>
    <mergeCell ref="AC3:AC6"/>
    <mergeCell ref="B4:B6"/>
    <mergeCell ref="C4:C6"/>
    <mergeCell ref="E4:E6"/>
    <mergeCell ref="F4:F6"/>
    <mergeCell ref="D4:D6"/>
    <mergeCell ref="G4:G6"/>
    <mergeCell ref="K4:K6"/>
    <mergeCell ref="L4:L6"/>
    <mergeCell ref="M4:M6"/>
    <mergeCell ref="N4:N6"/>
    <mergeCell ref="A31:A34"/>
    <mergeCell ref="L31:AB31"/>
    <mergeCell ref="L32:L34"/>
    <mergeCell ref="O4:AA4"/>
    <mergeCell ref="O5:O6"/>
    <mergeCell ref="P5:V5"/>
    <mergeCell ref="Z5:AA5"/>
    <mergeCell ref="B32:B34"/>
    <mergeCell ref="L8:P8"/>
    <mergeCell ref="Q8:AB8"/>
    <mergeCell ref="AB32:AB34"/>
    <mergeCell ref="O33:O34"/>
    <mergeCell ref="P33:V33"/>
    <mergeCell ref="Z33:AA33"/>
    <mergeCell ref="H4:H6"/>
    <mergeCell ref="J4:J6"/>
    <mergeCell ref="B8:J8"/>
    <mergeCell ref="C32:C34"/>
    <mergeCell ref="AC31:AC34"/>
    <mergeCell ref="Q36:AA36"/>
    <mergeCell ref="E32:E34"/>
    <mergeCell ref="F32:F34"/>
    <mergeCell ref="G31:G33"/>
    <mergeCell ref="K32:K34"/>
    <mergeCell ref="L36:P36"/>
    <mergeCell ref="M32:M34"/>
    <mergeCell ref="N32:N34"/>
    <mergeCell ref="O32:AA32"/>
  </mergeCells>
  <phoneticPr fontId="3" type="noConversion"/>
  <printOptions horizontalCentered="1"/>
  <pageMargins left="0.19685039370078741" right="0.19685039370078741" top="0.19685039370078741" bottom="0.19685039370078741" header="0.19685039370078741" footer="0.19685039370078741"/>
  <pageSetup paperSize="9" scale="4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O554"/>
  <sheetViews>
    <sheetView zoomScaleNormal="100" zoomScaleSheetLayoutView="100" workbookViewId="0">
      <selection activeCell="T20" sqref="T20"/>
    </sheetView>
  </sheetViews>
  <sheetFormatPr defaultRowHeight="16.5" x14ac:dyDescent="0.3"/>
  <cols>
    <col min="1" max="1" width="6.5" customWidth="1"/>
    <col min="2" max="2" width="10.875" customWidth="1"/>
    <col min="3" max="3" width="14" style="161" customWidth="1"/>
    <col min="4" max="15" width="11.75" style="161" customWidth="1"/>
  </cols>
  <sheetData>
    <row r="1" spans="1:15" ht="36" customHeight="1" x14ac:dyDescent="0.3">
      <c r="A1" s="741" t="s">
        <v>867</v>
      </c>
      <c r="B1" s="742"/>
      <c r="C1" s="742"/>
      <c r="D1" s="742"/>
      <c r="E1" s="742"/>
      <c r="F1" s="742"/>
      <c r="G1" s="742"/>
      <c r="H1" s="742"/>
      <c r="I1" s="742"/>
      <c r="J1" s="742"/>
      <c r="K1" s="742"/>
      <c r="L1" s="742"/>
      <c r="M1" s="742"/>
      <c r="N1" s="742"/>
      <c r="O1" s="743"/>
    </row>
    <row r="2" spans="1:15" ht="23.25" thickBot="1" x14ac:dyDescent="0.35">
      <c r="A2" s="377" t="s">
        <v>31</v>
      </c>
      <c r="B2" s="378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79"/>
      <c r="N2" s="379"/>
      <c r="O2" s="380" t="s">
        <v>32</v>
      </c>
    </row>
    <row r="3" spans="1:15" ht="21" customHeight="1" thickBot="1" x14ac:dyDescent="0.35">
      <c r="A3" s="739" t="s">
        <v>33</v>
      </c>
      <c r="B3" s="740"/>
      <c r="C3" s="140" t="s">
        <v>34</v>
      </c>
      <c r="D3" s="140">
        <v>1</v>
      </c>
      <c r="E3" s="140">
        <v>2</v>
      </c>
      <c r="F3" s="140">
        <v>3</v>
      </c>
      <c r="G3" s="140">
        <v>4</v>
      </c>
      <c r="H3" s="140">
        <v>5</v>
      </c>
      <c r="I3" s="140">
        <v>6</v>
      </c>
      <c r="J3" s="140">
        <v>7</v>
      </c>
      <c r="K3" s="140">
        <v>8</v>
      </c>
      <c r="L3" s="140">
        <v>9</v>
      </c>
      <c r="M3" s="140">
        <v>10</v>
      </c>
      <c r="N3" s="140">
        <v>11</v>
      </c>
      <c r="O3" s="141">
        <v>12</v>
      </c>
    </row>
    <row r="4" spans="1:15" ht="16.5" customHeight="1" x14ac:dyDescent="0.3">
      <c r="A4" s="744" t="s">
        <v>875</v>
      </c>
      <c r="B4" s="163" t="s">
        <v>35</v>
      </c>
      <c r="C4" s="144">
        <f>SUM(C5:C10)</f>
        <v>82963676</v>
      </c>
      <c r="D4" s="144">
        <f t="shared" ref="D4:K4" si="0">SUM(D5:D10)</f>
        <v>4610000</v>
      </c>
      <c r="E4" s="144">
        <f t="shared" si="0"/>
        <v>4675000</v>
      </c>
      <c r="F4" s="144">
        <f t="shared" si="0"/>
        <v>4205000</v>
      </c>
      <c r="G4" s="144">
        <f t="shared" si="0"/>
        <v>5425000</v>
      </c>
      <c r="H4" s="144">
        <f t="shared" si="0"/>
        <v>17828000</v>
      </c>
      <c r="I4" s="144">
        <f t="shared" si="0"/>
        <v>4165123</v>
      </c>
      <c r="J4" s="144">
        <f t="shared" si="0"/>
        <v>9376000</v>
      </c>
      <c r="K4" s="144">
        <f t="shared" si="0"/>
        <v>5175000</v>
      </c>
      <c r="L4" s="144">
        <f>SUM(L5:L10)</f>
        <v>4245000</v>
      </c>
      <c r="M4" s="144">
        <f t="shared" ref="M4:O4" si="1">SUM(M5:M10)</f>
        <v>4425000</v>
      </c>
      <c r="N4" s="144">
        <f t="shared" si="1"/>
        <v>4350000</v>
      </c>
      <c r="O4" s="144">
        <f t="shared" si="1"/>
        <v>14484553</v>
      </c>
    </row>
    <row r="5" spans="1:15" ht="16.5" customHeight="1" x14ac:dyDescent="0.3">
      <c r="A5" s="745"/>
      <c r="B5" s="164" t="s">
        <v>36</v>
      </c>
      <c r="C5" s="145">
        <f t="shared" ref="C5:C10" si="2">SUM(D5:O5)</f>
        <v>69426000</v>
      </c>
      <c r="D5" s="146">
        <v>4610000</v>
      </c>
      <c r="E5" s="41">
        <v>4675000</v>
      </c>
      <c r="F5" s="41">
        <v>4205000</v>
      </c>
      <c r="G5" s="41">
        <v>5425000</v>
      </c>
      <c r="H5" s="41">
        <v>4315000</v>
      </c>
      <c r="I5" s="41">
        <v>4155000</v>
      </c>
      <c r="J5" s="41">
        <v>9376000</v>
      </c>
      <c r="K5" s="41">
        <v>5175000</v>
      </c>
      <c r="L5" s="41">
        <v>4245000</v>
      </c>
      <c r="M5" s="41">
        <v>4425000</v>
      </c>
      <c r="N5" s="41">
        <v>4350000</v>
      </c>
      <c r="O5" s="169">
        <v>14470000</v>
      </c>
    </row>
    <row r="6" spans="1:15" ht="16.5" customHeight="1" x14ac:dyDescent="0.3">
      <c r="A6" s="746"/>
      <c r="B6" s="165" t="s">
        <v>37</v>
      </c>
      <c r="C6" s="145">
        <f t="shared" si="2"/>
        <v>13513000</v>
      </c>
      <c r="D6" s="146"/>
      <c r="E6" s="353"/>
      <c r="F6" s="146"/>
      <c r="G6" s="146"/>
      <c r="H6" s="146">
        <v>13513000</v>
      </c>
      <c r="I6" s="146"/>
      <c r="J6" s="146"/>
      <c r="K6" s="146"/>
      <c r="L6" s="146"/>
      <c r="M6" s="146"/>
      <c r="N6" s="146"/>
      <c r="O6" s="171"/>
    </row>
    <row r="7" spans="1:15" ht="16.5" customHeight="1" x14ac:dyDescent="0.3">
      <c r="A7" s="746"/>
      <c r="B7" s="165" t="s">
        <v>105</v>
      </c>
      <c r="C7" s="145">
        <f t="shared" si="2"/>
        <v>22576</v>
      </c>
      <c r="D7" s="146"/>
      <c r="E7" s="146"/>
      <c r="F7" s="146"/>
      <c r="G7" s="146"/>
      <c r="H7" s="146"/>
      <c r="I7" s="146">
        <v>9749</v>
      </c>
      <c r="J7" s="146"/>
      <c r="K7" s="146"/>
      <c r="L7" s="146"/>
      <c r="M7" s="146"/>
      <c r="N7" s="146"/>
      <c r="O7" s="171">
        <v>12827</v>
      </c>
    </row>
    <row r="8" spans="1:15" ht="16.5" customHeight="1" x14ac:dyDescent="0.3">
      <c r="A8" s="746"/>
      <c r="B8" s="165" t="s">
        <v>219</v>
      </c>
      <c r="C8" s="145">
        <f t="shared" si="2"/>
        <v>2100</v>
      </c>
      <c r="D8" s="146"/>
      <c r="E8" s="146"/>
      <c r="F8" s="146"/>
      <c r="G8" s="146"/>
      <c r="H8" s="146"/>
      <c r="I8" s="146">
        <v>374</v>
      </c>
      <c r="J8" s="146"/>
      <c r="K8" s="146"/>
      <c r="L8" s="146"/>
      <c r="M8" s="146"/>
      <c r="N8" s="146"/>
      <c r="O8" s="171">
        <v>1726</v>
      </c>
    </row>
    <row r="9" spans="1:15" ht="16.5" customHeight="1" x14ac:dyDescent="0.3">
      <c r="A9" s="746"/>
      <c r="B9" s="165" t="s">
        <v>111</v>
      </c>
      <c r="C9" s="145">
        <f t="shared" si="2"/>
        <v>0</v>
      </c>
      <c r="D9" s="146"/>
      <c r="E9" s="146"/>
      <c r="F9" s="146"/>
      <c r="G9" s="146"/>
      <c r="H9" s="146"/>
      <c r="I9" s="146"/>
      <c r="J9" s="146"/>
      <c r="K9" s="146"/>
      <c r="L9" s="146"/>
      <c r="M9" s="146"/>
      <c r="N9" s="146"/>
      <c r="O9" s="171"/>
    </row>
    <row r="10" spans="1:15" ht="17.25" customHeight="1" thickBot="1" x14ac:dyDescent="0.35">
      <c r="A10" s="747"/>
      <c r="B10" s="166" t="s">
        <v>53</v>
      </c>
      <c r="C10" s="147">
        <f t="shared" si="2"/>
        <v>0</v>
      </c>
      <c r="D10" s="148"/>
      <c r="E10" s="148"/>
      <c r="F10" s="148"/>
      <c r="G10" s="148"/>
      <c r="H10" s="148"/>
      <c r="I10" s="148"/>
      <c r="J10" s="148"/>
      <c r="K10" s="148"/>
      <c r="L10" s="148"/>
      <c r="M10" s="148"/>
      <c r="N10" s="148"/>
      <c r="O10" s="172"/>
    </row>
    <row r="11" spans="1:15" ht="16.5" customHeight="1" x14ac:dyDescent="0.3">
      <c r="A11" s="748" t="s">
        <v>874</v>
      </c>
      <c r="B11" s="167" t="s">
        <v>35</v>
      </c>
      <c r="C11" s="149">
        <f>SUM(C12:C13)</f>
        <v>19718576</v>
      </c>
      <c r="D11" s="751"/>
      <c r="E11" s="752"/>
      <c r="F11" s="752"/>
      <c r="G11" s="752"/>
      <c r="H11" s="752"/>
      <c r="I11" s="752"/>
      <c r="J11" s="752"/>
      <c r="K11" s="752"/>
      <c r="L11" s="752"/>
      <c r="M11" s="752"/>
      <c r="N11" s="752"/>
      <c r="O11" s="753"/>
    </row>
    <row r="12" spans="1:15" ht="17.25" customHeight="1" x14ac:dyDescent="0.3">
      <c r="A12" s="749"/>
      <c r="B12" s="164" t="s">
        <v>36</v>
      </c>
      <c r="C12" s="192">
        <v>4361324</v>
      </c>
      <c r="D12" s="751"/>
      <c r="E12" s="752"/>
      <c r="F12" s="752"/>
      <c r="G12" s="752"/>
      <c r="H12" s="752"/>
      <c r="I12" s="752"/>
      <c r="J12" s="752"/>
      <c r="K12" s="752"/>
      <c r="L12" s="752"/>
      <c r="M12" s="752"/>
      <c r="N12" s="752"/>
      <c r="O12" s="753"/>
    </row>
    <row r="13" spans="1:15" ht="17.25" customHeight="1" thickBot="1" x14ac:dyDescent="0.35">
      <c r="A13" s="750"/>
      <c r="B13" s="165" t="s">
        <v>37</v>
      </c>
      <c r="C13" s="193">
        <v>15357252</v>
      </c>
      <c r="D13" s="751"/>
      <c r="E13" s="752"/>
      <c r="F13" s="752"/>
      <c r="G13" s="752"/>
      <c r="H13" s="752"/>
      <c r="I13" s="752"/>
      <c r="J13" s="752"/>
      <c r="K13" s="752"/>
      <c r="L13" s="752"/>
      <c r="M13" s="752"/>
      <c r="N13" s="752"/>
      <c r="O13" s="753"/>
    </row>
    <row r="14" spans="1:15" ht="17.25" customHeight="1" thickBot="1" x14ac:dyDescent="0.35">
      <c r="A14" s="757" t="s">
        <v>38</v>
      </c>
      <c r="B14" s="758"/>
      <c r="C14" s="151">
        <f>SUM(C4,C11)</f>
        <v>102682252</v>
      </c>
      <c r="D14" s="754"/>
      <c r="E14" s="755"/>
      <c r="F14" s="755"/>
      <c r="G14" s="755"/>
      <c r="H14" s="755"/>
      <c r="I14" s="755"/>
      <c r="J14" s="755"/>
      <c r="K14" s="755"/>
      <c r="L14" s="755"/>
      <c r="M14" s="755"/>
      <c r="N14" s="755"/>
      <c r="O14" s="756"/>
    </row>
    <row r="15" spans="1:15" ht="23.25" customHeight="1" thickBot="1" x14ac:dyDescent="0.35">
      <c r="A15" s="737" t="s">
        <v>39</v>
      </c>
      <c r="B15" s="738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381" t="s">
        <v>32</v>
      </c>
    </row>
    <row r="16" spans="1:15" ht="21" customHeight="1" thickBot="1" x14ac:dyDescent="0.35">
      <c r="A16" s="739" t="s">
        <v>33</v>
      </c>
      <c r="B16" s="740"/>
      <c r="C16" s="140" t="s">
        <v>34</v>
      </c>
      <c r="D16" s="140">
        <v>1</v>
      </c>
      <c r="E16" s="140">
        <v>2</v>
      </c>
      <c r="F16" s="140">
        <v>3</v>
      </c>
      <c r="G16" s="140">
        <v>4</v>
      </c>
      <c r="H16" s="140">
        <v>5</v>
      </c>
      <c r="I16" s="140">
        <v>6</v>
      </c>
      <c r="J16" s="140">
        <v>7</v>
      </c>
      <c r="K16" s="140">
        <v>8</v>
      </c>
      <c r="L16" s="140">
        <v>9</v>
      </c>
      <c r="M16" s="140">
        <v>10</v>
      </c>
      <c r="N16" s="140">
        <v>11</v>
      </c>
      <c r="O16" s="141">
        <v>12</v>
      </c>
    </row>
    <row r="17" spans="1:15" ht="21" customHeight="1" x14ac:dyDescent="0.3">
      <c r="A17" s="729" t="s">
        <v>54</v>
      </c>
      <c r="B17" s="730"/>
      <c r="C17" s="144">
        <f t="shared" ref="C17:C19" si="3">SUM(D17:O17)</f>
        <v>0</v>
      </c>
      <c r="D17" s="144">
        <f>D18</f>
        <v>0</v>
      </c>
      <c r="E17" s="144">
        <f t="shared" ref="E17:O17" si="4">E18</f>
        <v>0</v>
      </c>
      <c r="F17" s="144">
        <f t="shared" si="4"/>
        <v>0</v>
      </c>
      <c r="G17" s="144">
        <f t="shared" si="4"/>
        <v>0</v>
      </c>
      <c r="H17" s="144">
        <f>H18</f>
        <v>0</v>
      </c>
      <c r="I17" s="144">
        <f t="shared" si="4"/>
        <v>0</v>
      </c>
      <c r="J17" s="144">
        <f t="shared" si="4"/>
        <v>0</v>
      </c>
      <c r="K17" s="144">
        <f t="shared" si="4"/>
        <v>0</v>
      </c>
      <c r="L17" s="144">
        <f t="shared" si="4"/>
        <v>0</v>
      </c>
      <c r="M17" s="144">
        <f t="shared" si="4"/>
        <v>0</v>
      </c>
      <c r="N17" s="144">
        <f t="shared" si="4"/>
        <v>0</v>
      </c>
      <c r="O17" s="553">
        <f t="shared" si="4"/>
        <v>0</v>
      </c>
    </row>
    <row r="18" spans="1:15" ht="21" customHeight="1" x14ac:dyDescent="0.3">
      <c r="A18" s="545"/>
      <c r="B18" s="15" t="s">
        <v>55</v>
      </c>
      <c r="C18" s="199"/>
      <c r="D18" s="199"/>
      <c r="E18" s="199"/>
      <c r="F18" s="199"/>
      <c r="G18" s="199"/>
      <c r="H18" s="199"/>
      <c r="I18" s="252"/>
      <c r="J18" s="199"/>
      <c r="K18" s="199"/>
      <c r="L18" s="199"/>
      <c r="M18" s="252"/>
      <c r="N18" s="252"/>
      <c r="O18" s="253"/>
    </row>
    <row r="19" spans="1:15" ht="21" customHeight="1" x14ac:dyDescent="0.3">
      <c r="A19" s="723" t="s">
        <v>40</v>
      </c>
      <c r="B19" s="724"/>
      <c r="C19" s="154">
        <f t="shared" si="3"/>
        <v>1149430</v>
      </c>
      <c r="D19" s="154">
        <f>SUM(D20:D23)</f>
        <v>98120</v>
      </c>
      <c r="E19" s="154">
        <f>SUM(E20:E23)</f>
        <v>95480</v>
      </c>
      <c r="F19" s="154">
        <f>SUM(F20:F23)</f>
        <v>96470</v>
      </c>
      <c r="G19" s="154">
        <f t="shared" ref="G19:N19" si="5">SUM(G20:G23)</f>
        <v>95315</v>
      </c>
      <c r="H19" s="154">
        <f>SUM(H20:H23)</f>
        <v>96030</v>
      </c>
      <c r="I19" s="154">
        <f t="shared" si="5"/>
        <v>95815</v>
      </c>
      <c r="J19" s="154">
        <f t="shared" si="5"/>
        <v>95810</v>
      </c>
      <c r="K19" s="154">
        <f t="shared" si="5"/>
        <v>94545</v>
      </c>
      <c r="L19" s="154">
        <f t="shared" si="5"/>
        <v>94050</v>
      </c>
      <c r="M19" s="154">
        <f t="shared" si="5"/>
        <v>95755</v>
      </c>
      <c r="N19" s="154">
        <f t="shared" si="5"/>
        <v>95425</v>
      </c>
      <c r="O19" s="155">
        <f>SUM(O20:O23)</f>
        <v>96615</v>
      </c>
    </row>
    <row r="20" spans="1:15" ht="21" customHeight="1" x14ac:dyDescent="0.3">
      <c r="A20" s="734"/>
      <c r="B20" s="220" t="s">
        <v>56</v>
      </c>
      <c r="C20" s="199"/>
      <c r="D20" s="199"/>
      <c r="E20" s="199"/>
      <c r="F20" s="203"/>
      <c r="G20" s="199"/>
      <c r="H20" s="199"/>
      <c r="I20" s="199">
        <v>1490</v>
      </c>
      <c r="J20" s="199"/>
      <c r="K20" s="199"/>
      <c r="L20" s="199"/>
      <c r="M20" s="199"/>
      <c r="N20" s="82"/>
      <c r="O20" s="143">
        <v>1960</v>
      </c>
    </row>
    <row r="21" spans="1:15" ht="21" customHeight="1" x14ac:dyDescent="0.3">
      <c r="A21" s="735"/>
      <c r="B21" s="220" t="s">
        <v>41</v>
      </c>
      <c r="C21" s="199"/>
      <c r="D21" s="199">
        <v>55550</v>
      </c>
      <c r="E21" s="199">
        <v>55660</v>
      </c>
      <c r="F21" s="203">
        <v>55110</v>
      </c>
      <c r="G21" s="199">
        <v>55000</v>
      </c>
      <c r="H21" s="199">
        <v>55000</v>
      </c>
      <c r="I21" s="199">
        <v>55000</v>
      </c>
      <c r="J21" s="199">
        <v>55000</v>
      </c>
      <c r="K21" s="199">
        <v>55000</v>
      </c>
      <c r="L21" s="199">
        <v>55000</v>
      </c>
      <c r="M21" s="199">
        <v>55110</v>
      </c>
      <c r="N21" s="82">
        <v>55220</v>
      </c>
      <c r="O21" s="143">
        <v>55000</v>
      </c>
    </row>
    <row r="22" spans="1:15" ht="21" customHeight="1" x14ac:dyDescent="0.3">
      <c r="A22" s="735"/>
      <c r="B22" s="220" t="s">
        <v>42</v>
      </c>
      <c r="C22" s="199"/>
      <c r="D22" s="199">
        <v>42570</v>
      </c>
      <c r="E22" s="199">
        <v>39820</v>
      </c>
      <c r="F22" s="203">
        <v>41360</v>
      </c>
      <c r="G22" s="199">
        <v>40315</v>
      </c>
      <c r="H22" s="199">
        <v>41030</v>
      </c>
      <c r="I22" s="199">
        <v>39325</v>
      </c>
      <c r="J22" s="199">
        <v>40810</v>
      </c>
      <c r="K22" s="199">
        <v>39545</v>
      </c>
      <c r="L22" s="199">
        <v>39050</v>
      </c>
      <c r="M22" s="199">
        <v>40645</v>
      </c>
      <c r="N22" s="82">
        <v>40205</v>
      </c>
      <c r="O22" s="143">
        <v>39655</v>
      </c>
    </row>
    <row r="23" spans="1:15" ht="21" customHeight="1" x14ac:dyDescent="0.3">
      <c r="A23" s="736"/>
      <c r="B23" s="221" t="s">
        <v>136</v>
      </c>
      <c r="C23" s="199"/>
      <c r="D23" s="199"/>
      <c r="E23" s="199"/>
      <c r="F23" s="199"/>
      <c r="G23" s="199"/>
      <c r="H23" s="199"/>
      <c r="I23" s="252"/>
      <c r="J23" s="199"/>
      <c r="K23" s="203"/>
      <c r="L23" s="156"/>
      <c r="M23" s="199"/>
      <c r="N23" s="150"/>
      <c r="O23" s="143"/>
    </row>
    <row r="24" spans="1:15" ht="21" customHeight="1" x14ac:dyDescent="0.3">
      <c r="A24" s="723" t="s">
        <v>45</v>
      </c>
      <c r="B24" s="724"/>
      <c r="C24" s="154">
        <f>SUM(D24:O24)</f>
        <v>0</v>
      </c>
      <c r="D24" s="154">
        <f>SUM(D25:D31)</f>
        <v>0</v>
      </c>
      <c r="E24" s="154">
        <f>SUM(E25:E31)</f>
        <v>0</v>
      </c>
      <c r="F24" s="154">
        <f t="shared" ref="F24:O24" si="6">SUM(F25:F31)</f>
        <v>0</v>
      </c>
      <c r="G24" s="154">
        <f t="shared" si="6"/>
        <v>0</v>
      </c>
      <c r="H24" s="154">
        <f t="shared" si="6"/>
        <v>0</v>
      </c>
      <c r="I24" s="154">
        <f t="shared" si="6"/>
        <v>0</v>
      </c>
      <c r="J24" s="154">
        <f t="shared" si="6"/>
        <v>0</v>
      </c>
      <c r="K24" s="154">
        <f t="shared" si="6"/>
        <v>0</v>
      </c>
      <c r="L24" s="154">
        <f>SUM(L25:L31)</f>
        <v>0</v>
      </c>
      <c r="M24" s="154">
        <f>SUM(M25:M31)</f>
        <v>0</v>
      </c>
      <c r="N24" s="154">
        <f t="shared" si="6"/>
        <v>0</v>
      </c>
      <c r="O24" s="155">
        <f t="shared" si="6"/>
        <v>0</v>
      </c>
    </row>
    <row r="25" spans="1:15" ht="21" customHeight="1" x14ac:dyDescent="0.3">
      <c r="A25" s="731"/>
      <c r="B25" s="188" t="s">
        <v>46</v>
      </c>
      <c r="C25" s="199">
        <f>G25</f>
        <v>0</v>
      </c>
      <c r="D25" s="611"/>
      <c r="E25" s="199"/>
      <c r="F25" s="199"/>
      <c r="G25" s="398"/>
      <c r="H25" s="554"/>
      <c r="I25" s="82"/>
      <c r="J25" s="199"/>
      <c r="K25" s="199"/>
      <c r="L25" s="252"/>
      <c r="M25" s="252"/>
      <c r="N25" s="156"/>
      <c r="O25" s="157"/>
    </row>
    <row r="26" spans="1:15" ht="21" customHeight="1" x14ac:dyDescent="0.3">
      <c r="A26" s="732"/>
      <c r="B26" s="18" t="s">
        <v>47</v>
      </c>
      <c r="C26" s="199">
        <f t="shared" ref="C26:C31" si="7">G26</f>
        <v>0</v>
      </c>
      <c r="D26" s="199"/>
      <c r="E26" s="199"/>
      <c r="F26" s="150"/>
      <c r="G26" s="199"/>
      <c r="H26" s="199"/>
      <c r="I26" s="82"/>
      <c r="J26" s="199"/>
      <c r="K26" s="199"/>
      <c r="L26" s="199"/>
      <c r="M26" s="199"/>
      <c r="N26" s="199"/>
      <c r="O26" s="143"/>
    </row>
    <row r="27" spans="1:15" ht="21" customHeight="1" x14ac:dyDescent="0.3">
      <c r="A27" s="732"/>
      <c r="B27" s="18" t="s">
        <v>110</v>
      </c>
      <c r="C27" s="199">
        <f t="shared" si="7"/>
        <v>0</v>
      </c>
      <c r="D27" s="199"/>
      <c r="E27" s="199"/>
      <c r="F27" s="199"/>
      <c r="G27" s="42"/>
      <c r="H27" s="199"/>
      <c r="I27" s="199"/>
      <c r="J27" s="199"/>
      <c r="K27" s="199"/>
      <c r="L27" s="199"/>
      <c r="M27" s="199"/>
      <c r="N27" s="199"/>
      <c r="O27" s="143"/>
    </row>
    <row r="28" spans="1:15" ht="21" customHeight="1" x14ac:dyDescent="0.3">
      <c r="A28" s="732"/>
      <c r="B28" s="18" t="s">
        <v>49</v>
      </c>
      <c r="C28" s="199">
        <f t="shared" si="7"/>
        <v>0</v>
      </c>
      <c r="D28" s="199"/>
      <c r="E28" s="199"/>
      <c r="F28" s="199"/>
      <c r="G28" s="199"/>
      <c r="H28" s="199"/>
      <c r="I28" s="199"/>
      <c r="J28" s="199"/>
      <c r="K28" s="199"/>
      <c r="L28" s="199"/>
      <c r="M28" s="199"/>
      <c r="N28" s="199"/>
      <c r="O28" s="143"/>
    </row>
    <row r="29" spans="1:15" ht="21" customHeight="1" x14ac:dyDescent="0.3">
      <c r="A29" s="732"/>
      <c r="B29" s="19" t="s">
        <v>50</v>
      </c>
      <c r="C29" s="199">
        <f t="shared" si="7"/>
        <v>0</v>
      </c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43"/>
    </row>
    <row r="30" spans="1:15" ht="21" customHeight="1" x14ac:dyDescent="0.3">
      <c r="A30" s="732"/>
      <c r="B30" s="19" t="s">
        <v>57</v>
      </c>
      <c r="C30" s="199">
        <f t="shared" si="7"/>
        <v>0</v>
      </c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43"/>
    </row>
    <row r="31" spans="1:15" ht="21" customHeight="1" x14ac:dyDescent="0.3">
      <c r="A31" s="733"/>
      <c r="B31" s="135" t="s">
        <v>121</v>
      </c>
      <c r="C31" s="199">
        <f t="shared" si="7"/>
        <v>0</v>
      </c>
      <c r="D31" s="199"/>
      <c r="E31" s="199"/>
      <c r="F31" s="199"/>
      <c r="G31" s="199"/>
      <c r="H31" s="199"/>
      <c r="I31" s="199"/>
      <c r="J31" s="199"/>
      <c r="K31" s="199"/>
      <c r="L31" s="199"/>
      <c r="M31" s="199"/>
      <c r="N31" s="199"/>
      <c r="O31" s="143"/>
    </row>
    <row r="32" spans="1:15" ht="21" customHeight="1" x14ac:dyDescent="0.3">
      <c r="A32" s="723" t="s">
        <v>58</v>
      </c>
      <c r="B32" s="724"/>
      <c r="C32" s="152">
        <f>SUM(D32:O32)</f>
        <v>56378000</v>
      </c>
      <c r="D32" s="152">
        <f t="shared" ref="D32:O34" si="8">D33</f>
        <v>4000000</v>
      </c>
      <c r="E32" s="152">
        <f t="shared" si="8"/>
        <v>4000000</v>
      </c>
      <c r="F32" s="152">
        <f t="shared" si="8"/>
        <v>4000000</v>
      </c>
      <c r="G32" s="152">
        <f t="shared" si="8"/>
        <v>5405000</v>
      </c>
      <c r="H32" s="152">
        <f t="shared" si="8"/>
        <v>4500000</v>
      </c>
      <c r="I32" s="152">
        <f t="shared" si="8"/>
        <v>5000000</v>
      </c>
      <c r="J32" s="152">
        <f t="shared" ref="J32:O32" si="9">J33</f>
        <v>4000000</v>
      </c>
      <c r="K32" s="152">
        <f t="shared" si="9"/>
        <v>5300000</v>
      </c>
      <c r="L32" s="152">
        <f t="shared" si="9"/>
        <v>7173000</v>
      </c>
      <c r="M32" s="152">
        <f t="shared" si="9"/>
        <v>4000000</v>
      </c>
      <c r="N32" s="152">
        <f t="shared" si="9"/>
        <v>5000000</v>
      </c>
      <c r="O32" s="155">
        <f t="shared" si="9"/>
        <v>4000000</v>
      </c>
    </row>
    <row r="33" spans="1:15" ht="21" customHeight="1" x14ac:dyDescent="0.3">
      <c r="A33" s="546"/>
      <c r="B33" s="42" t="s">
        <v>59</v>
      </c>
      <c r="C33" s="199"/>
      <c r="D33" s="354">
        <v>4000000</v>
      </c>
      <c r="E33" s="199">
        <v>4000000</v>
      </c>
      <c r="F33" s="199">
        <v>4000000</v>
      </c>
      <c r="G33" s="199">
        <v>5405000</v>
      </c>
      <c r="H33" s="199">
        <v>4500000</v>
      </c>
      <c r="I33" s="618">
        <v>5000000</v>
      </c>
      <c r="J33" s="618">
        <v>4000000</v>
      </c>
      <c r="K33" s="618">
        <v>5300000</v>
      </c>
      <c r="L33" s="618">
        <v>7173000</v>
      </c>
      <c r="M33" s="618">
        <v>4000000</v>
      </c>
      <c r="N33" s="252">
        <v>5000000</v>
      </c>
      <c r="O33" s="143">
        <v>4000000</v>
      </c>
    </row>
    <row r="34" spans="1:15" ht="21" customHeight="1" x14ac:dyDescent="0.3">
      <c r="A34" s="723" t="s">
        <v>60</v>
      </c>
      <c r="B34" s="724"/>
      <c r="C34" s="154">
        <f>SUM(D34:O34)</f>
        <v>10396300</v>
      </c>
      <c r="D34" s="152">
        <f t="shared" si="8"/>
        <v>1068000</v>
      </c>
      <c r="E34" s="152">
        <f t="shared" si="8"/>
        <v>0</v>
      </c>
      <c r="F34" s="152">
        <f t="shared" si="8"/>
        <v>0</v>
      </c>
      <c r="G34" s="152">
        <f t="shared" si="8"/>
        <v>302000</v>
      </c>
      <c r="H34" s="152">
        <f t="shared" si="8"/>
        <v>0</v>
      </c>
      <c r="I34" s="154">
        <f t="shared" si="8"/>
        <v>0</v>
      </c>
      <c r="J34" s="154">
        <f t="shared" si="8"/>
        <v>1006800</v>
      </c>
      <c r="K34" s="154">
        <f t="shared" si="8"/>
        <v>6886000</v>
      </c>
      <c r="L34" s="154">
        <f t="shared" si="8"/>
        <v>0</v>
      </c>
      <c r="M34" s="154">
        <f t="shared" si="8"/>
        <v>0</v>
      </c>
      <c r="N34" s="154">
        <f t="shared" si="8"/>
        <v>740500</v>
      </c>
      <c r="O34" s="153">
        <f t="shared" si="8"/>
        <v>393000</v>
      </c>
    </row>
    <row r="35" spans="1:15" ht="21" customHeight="1" x14ac:dyDescent="0.3">
      <c r="A35" s="43"/>
      <c r="B35" s="199" t="s">
        <v>60</v>
      </c>
      <c r="C35" s="199"/>
      <c r="D35" s="199">
        <v>1068000</v>
      </c>
      <c r="E35" s="199"/>
      <c r="F35" s="199"/>
      <c r="G35" s="199">
        <v>302000</v>
      </c>
      <c r="H35" s="41"/>
      <c r="I35" s="199"/>
      <c r="J35" s="150">
        <v>1006800</v>
      </c>
      <c r="K35" s="199">
        <v>6886000</v>
      </c>
      <c r="L35" s="199"/>
      <c r="M35" s="199"/>
      <c r="N35" s="150">
        <v>740500</v>
      </c>
      <c r="O35" s="143">
        <v>393000</v>
      </c>
    </row>
    <row r="36" spans="1:15" ht="21" customHeight="1" thickBot="1" x14ac:dyDescent="0.35">
      <c r="A36" s="725" t="s">
        <v>38</v>
      </c>
      <c r="B36" s="726"/>
      <c r="C36" s="158">
        <f>SUM(C17,C19,C24,C32,C34)</f>
        <v>67923730</v>
      </c>
      <c r="D36" s="158">
        <f t="shared" ref="D36:O36" si="10">SUM(D17,D19,D24,D32,D34)</f>
        <v>5166120</v>
      </c>
      <c r="E36" s="158">
        <f t="shared" si="10"/>
        <v>4095480</v>
      </c>
      <c r="F36" s="158">
        <f t="shared" si="10"/>
        <v>4096470</v>
      </c>
      <c r="G36" s="158">
        <f t="shared" si="10"/>
        <v>5802315</v>
      </c>
      <c r="H36" s="158">
        <f t="shared" si="10"/>
        <v>4596030</v>
      </c>
      <c r="I36" s="158">
        <f t="shared" si="10"/>
        <v>5095815</v>
      </c>
      <c r="J36" s="158">
        <f t="shared" si="10"/>
        <v>5102610</v>
      </c>
      <c r="K36" s="158">
        <f t="shared" si="10"/>
        <v>12280545</v>
      </c>
      <c r="L36" s="158">
        <f t="shared" si="10"/>
        <v>7267050</v>
      </c>
      <c r="M36" s="158">
        <f t="shared" si="10"/>
        <v>4095755</v>
      </c>
      <c r="N36" s="158">
        <f t="shared" si="10"/>
        <v>5835925</v>
      </c>
      <c r="O36" s="382">
        <f t="shared" si="10"/>
        <v>4489615</v>
      </c>
    </row>
    <row r="37" spans="1:15" ht="21" customHeight="1" thickBot="1" x14ac:dyDescent="0.35">
      <c r="A37" s="727" t="s">
        <v>52</v>
      </c>
      <c r="B37" s="728"/>
      <c r="C37" s="373">
        <f>C14-C36</f>
        <v>34758522</v>
      </c>
      <c r="D37" s="159"/>
      <c r="E37" s="159"/>
      <c r="F37" s="159"/>
      <c r="G37" s="159"/>
      <c r="H37" s="159"/>
      <c r="I37" s="159"/>
      <c r="J37" s="159"/>
      <c r="K37" s="159"/>
      <c r="L37" s="159"/>
      <c r="M37" s="159"/>
      <c r="N37" s="159"/>
      <c r="O37" s="160">
        <f ca="1">A1:O37</f>
        <v>0</v>
      </c>
    </row>
    <row r="38" spans="1:15" ht="16.5" customHeight="1" x14ac:dyDescent="0.3"/>
    <row r="39" spans="1:15" ht="16.5" customHeight="1" x14ac:dyDescent="0.3"/>
    <row r="40" spans="1:15" ht="16.5" customHeight="1" x14ac:dyDescent="0.3"/>
    <row r="41" spans="1:15" ht="16.5" customHeight="1" x14ac:dyDescent="0.3"/>
    <row r="42" spans="1:15" ht="16.5" customHeight="1" x14ac:dyDescent="0.3"/>
    <row r="43" spans="1:15" ht="16.5" customHeight="1" x14ac:dyDescent="0.3"/>
    <row r="44" spans="1:15" ht="16.5" customHeight="1" x14ac:dyDescent="0.3"/>
    <row r="45" spans="1:15" ht="16.5" customHeight="1" x14ac:dyDescent="0.3"/>
    <row r="46" spans="1:15" ht="16.5" customHeight="1" x14ac:dyDescent="0.3"/>
    <row r="47" spans="1:15" ht="16.5" customHeight="1" x14ac:dyDescent="0.3"/>
    <row r="48" spans="1:15" ht="16.5" customHeight="1" x14ac:dyDescent="0.3"/>
    <row r="49" ht="16.5" customHeight="1" x14ac:dyDescent="0.3"/>
    <row r="50" ht="16.5" customHeight="1" x14ac:dyDescent="0.3"/>
    <row r="51" ht="16.5" customHeight="1" x14ac:dyDescent="0.3"/>
    <row r="52" ht="16.5" customHeight="1" x14ac:dyDescent="0.3"/>
    <row r="53" ht="16.5" customHeight="1" x14ac:dyDescent="0.3"/>
    <row r="54" ht="16.5" customHeight="1" x14ac:dyDescent="0.3"/>
    <row r="55" ht="16.5" customHeight="1" x14ac:dyDescent="0.3"/>
    <row r="56" ht="16.5" customHeight="1" x14ac:dyDescent="0.3"/>
    <row r="57" ht="16.5" customHeight="1" x14ac:dyDescent="0.3"/>
    <row r="58" ht="16.5" customHeight="1" x14ac:dyDescent="0.3"/>
    <row r="59" ht="16.5" customHeight="1" x14ac:dyDescent="0.3"/>
    <row r="60" ht="16.5" customHeight="1" x14ac:dyDescent="0.3"/>
    <row r="61" ht="16.5" customHeight="1" x14ac:dyDescent="0.3"/>
    <row r="62" ht="16.5" customHeight="1" x14ac:dyDescent="0.3"/>
    <row r="63" ht="16.5" customHeight="1" x14ac:dyDescent="0.3"/>
    <row r="64" ht="16.5" customHeight="1" x14ac:dyDescent="0.3"/>
    <row r="65" ht="16.5" customHeight="1" x14ac:dyDescent="0.3"/>
    <row r="66" ht="16.5" customHeight="1" x14ac:dyDescent="0.3"/>
    <row r="67" ht="16.5" customHeight="1" x14ac:dyDescent="0.3"/>
    <row r="68" ht="16.5" customHeight="1" x14ac:dyDescent="0.3"/>
    <row r="69" ht="16.5" customHeight="1" x14ac:dyDescent="0.3"/>
    <row r="70" ht="16.5" customHeight="1" x14ac:dyDescent="0.3"/>
    <row r="71" ht="16.5" customHeight="1" x14ac:dyDescent="0.3"/>
    <row r="72" ht="16.5" customHeight="1" x14ac:dyDescent="0.3"/>
    <row r="73" ht="16.5" customHeight="1" x14ac:dyDescent="0.3"/>
    <row r="74" ht="16.5" customHeight="1" x14ac:dyDescent="0.3"/>
    <row r="75" ht="16.5" customHeight="1" x14ac:dyDescent="0.3"/>
    <row r="76" ht="16.5" customHeight="1" x14ac:dyDescent="0.3"/>
    <row r="77" ht="16.5" customHeight="1" x14ac:dyDescent="0.3"/>
    <row r="78" ht="16.5" customHeight="1" x14ac:dyDescent="0.3"/>
    <row r="79" ht="16.5" customHeight="1" x14ac:dyDescent="0.3"/>
    <row r="80" ht="16.5" customHeight="1" x14ac:dyDescent="0.3"/>
    <row r="81" ht="16.5" customHeight="1" x14ac:dyDescent="0.3"/>
    <row r="82" ht="16.5" customHeight="1" x14ac:dyDescent="0.3"/>
    <row r="83" ht="16.5" customHeight="1" x14ac:dyDescent="0.3"/>
    <row r="84" ht="16.5" customHeight="1" x14ac:dyDescent="0.3"/>
    <row r="85" ht="16.5" customHeight="1" x14ac:dyDescent="0.3"/>
    <row r="86" ht="16.5" customHeight="1" x14ac:dyDescent="0.3"/>
    <row r="87" ht="16.5" customHeight="1" x14ac:dyDescent="0.3"/>
    <row r="88" ht="16.5" customHeight="1" x14ac:dyDescent="0.3"/>
    <row r="89" ht="16.5" customHeight="1" x14ac:dyDescent="0.3"/>
    <row r="90" ht="16.5" customHeight="1" x14ac:dyDescent="0.3"/>
    <row r="91" ht="16.5" customHeight="1" x14ac:dyDescent="0.3"/>
    <row r="92" ht="16.5" customHeight="1" x14ac:dyDescent="0.3"/>
    <row r="93" ht="16.5" customHeight="1" x14ac:dyDescent="0.3"/>
    <row r="94" ht="16.5" customHeight="1" x14ac:dyDescent="0.3"/>
    <row r="95" ht="16.5" customHeight="1" x14ac:dyDescent="0.3"/>
    <row r="96" ht="16.5" customHeight="1" x14ac:dyDescent="0.3"/>
    <row r="97" ht="16.5" customHeight="1" x14ac:dyDescent="0.3"/>
    <row r="98" ht="16.5" customHeight="1" x14ac:dyDescent="0.3"/>
    <row r="99" ht="16.5" customHeight="1" x14ac:dyDescent="0.3"/>
    <row r="100" ht="16.5" customHeight="1" x14ac:dyDescent="0.3"/>
    <row r="101" ht="16.5" customHeight="1" x14ac:dyDescent="0.3"/>
    <row r="102" ht="16.5" customHeight="1" x14ac:dyDescent="0.3"/>
    <row r="103" ht="16.5" customHeight="1" x14ac:dyDescent="0.3"/>
    <row r="104" ht="16.5" customHeight="1" x14ac:dyDescent="0.3"/>
    <row r="105" ht="16.5" customHeight="1" x14ac:dyDescent="0.3"/>
    <row r="106" ht="16.5" customHeight="1" x14ac:dyDescent="0.3"/>
    <row r="107" ht="16.5" customHeight="1" x14ac:dyDescent="0.3"/>
    <row r="108" ht="16.5" customHeight="1" x14ac:dyDescent="0.3"/>
    <row r="109" ht="16.5" customHeight="1" x14ac:dyDescent="0.3"/>
    <row r="110" ht="16.5" customHeight="1" x14ac:dyDescent="0.3"/>
    <row r="111" ht="16.5" customHeight="1" x14ac:dyDescent="0.3"/>
    <row r="112" ht="16.5" customHeight="1" x14ac:dyDescent="0.3"/>
    <row r="113" ht="16.5" customHeight="1" x14ac:dyDescent="0.3"/>
    <row r="114" ht="16.5" customHeight="1" x14ac:dyDescent="0.3"/>
    <row r="115" ht="16.5" customHeight="1" x14ac:dyDescent="0.3"/>
    <row r="116" ht="16.5" customHeight="1" x14ac:dyDescent="0.3"/>
    <row r="117" ht="16.5" customHeight="1" x14ac:dyDescent="0.3"/>
    <row r="118" ht="16.5" customHeight="1" x14ac:dyDescent="0.3"/>
    <row r="119" ht="16.5" customHeight="1" x14ac:dyDescent="0.3"/>
    <row r="120" ht="16.5" customHeight="1" x14ac:dyDescent="0.3"/>
    <row r="121" ht="16.5" customHeight="1" x14ac:dyDescent="0.3"/>
    <row r="122" ht="16.5" customHeight="1" x14ac:dyDescent="0.3"/>
    <row r="123" ht="16.5" customHeight="1" x14ac:dyDescent="0.3"/>
    <row r="124" ht="16.5" customHeight="1" x14ac:dyDescent="0.3"/>
    <row r="125" ht="16.5" customHeight="1" x14ac:dyDescent="0.3"/>
    <row r="126" ht="16.5" customHeight="1" x14ac:dyDescent="0.3"/>
    <row r="127" ht="16.5" customHeight="1" x14ac:dyDescent="0.3"/>
    <row r="128" ht="16.5" customHeight="1" x14ac:dyDescent="0.3"/>
    <row r="129" ht="16.5" customHeight="1" x14ac:dyDescent="0.3"/>
    <row r="130" ht="16.5" customHeight="1" x14ac:dyDescent="0.3"/>
    <row r="131" ht="16.5" customHeight="1" x14ac:dyDescent="0.3"/>
    <row r="132" ht="16.5" customHeight="1" x14ac:dyDescent="0.3"/>
    <row r="133" ht="16.5" customHeight="1" x14ac:dyDescent="0.3"/>
    <row r="134" ht="16.5" customHeight="1" x14ac:dyDescent="0.3"/>
    <row r="135" ht="16.5" customHeight="1" x14ac:dyDescent="0.3"/>
    <row r="136" ht="16.5" customHeight="1" x14ac:dyDescent="0.3"/>
    <row r="137" ht="16.5" customHeight="1" x14ac:dyDescent="0.3"/>
    <row r="138" ht="16.5" customHeight="1" x14ac:dyDescent="0.3"/>
    <row r="139" ht="16.5" customHeight="1" x14ac:dyDescent="0.3"/>
    <row r="140" ht="16.5" customHeight="1" x14ac:dyDescent="0.3"/>
    <row r="141" ht="16.5" customHeight="1" x14ac:dyDescent="0.3"/>
    <row r="142" ht="16.5" customHeight="1" x14ac:dyDescent="0.3"/>
    <row r="143" ht="16.5" customHeight="1" x14ac:dyDescent="0.3"/>
    <row r="144" ht="16.5" customHeight="1" x14ac:dyDescent="0.3"/>
    <row r="145" ht="16.5" customHeight="1" x14ac:dyDescent="0.3"/>
    <row r="146" ht="16.5" customHeight="1" x14ac:dyDescent="0.3"/>
    <row r="147" ht="16.5" customHeight="1" x14ac:dyDescent="0.3"/>
    <row r="148" ht="16.5" customHeight="1" x14ac:dyDescent="0.3"/>
    <row r="149" ht="16.5" customHeight="1" x14ac:dyDescent="0.3"/>
    <row r="150" ht="16.5" customHeight="1" x14ac:dyDescent="0.3"/>
    <row r="151" ht="16.5" customHeight="1" x14ac:dyDescent="0.3"/>
    <row r="152" ht="16.5" customHeight="1" x14ac:dyDescent="0.3"/>
    <row r="153" ht="16.5" customHeight="1" x14ac:dyDescent="0.3"/>
    <row r="154" ht="16.5" customHeight="1" x14ac:dyDescent="0.3"/>
    <row r="155" ht="16.5" customHeight="1" x14ac:dyDescent="0.3"/>
    <row r="156" ht="16.5" customHeight="1" x14ac:dyDescent="0.3"/>
    <row r="157" ht="16.5" customHeight="1" x14ac:dyDescent="0.3"/>
    <row r="158" ht="16.5" customHeight="1" x14ac:dyDescent="0.3"/>
    <row r="159" ht="16.5" customHeight="1" x14ac:dyDescent="0.3"/>
    <row r="160" ht="16.5" customHeight="1" x14ac:dyDescent="0.3"/>
    <row r="161" ht="16.5" customHeight="1" x14ac:dyDescent="0.3"/>
    <row r="162" ht="16.5" customHeight="1" x14ac:dyDescent="0.3"/>
    <row r="163" ht="16.5" customHeight="1" x14ac:dyDescent="0.3"/>
    <row r="164" ht="16.5" customHeight="1" x14ac:dyDescent="0.3"/>
    <row r="165" ht="16.5" customHeight="1" x14ac:dyDescent="0.3"/>
    <row r="166" ht="16.5" customHeight="1" x14ac:dyDescent="0.3"/>
    <row r="167" ht="16.5" customHeight="1" x14ac:dyDescent="0.3"/>
    <row r="168" ht="16.5" customHeight="1" x14ac:dyDescent="0.3"/>
    <row r="169" ht="16.5" customHeight="1" x14ac:dyDescent="0.3"/>
    <row r="170" ht="16.5" customHeight="1" x14ac:dyDescent="0.3"/>
    <row r="171" ht="16.5" customHeight="1" x14ac:dyDescent="0.3"/>
    <row r="172" ht="16.5" customHeight="1" x14ac:dyDescent="0.3"/>
    <row r="173" ht="16.5" customHeight="1" x14ac:dyDescent="0.3"/>
    <row r="174" ht="16.5" customHeight="1" x14ac:dyDescent="0.3"/>
    <row r="175" ht="16.5" customHeight="1" x14ac:dyDescent="0.3"/>
    <row r="176" ht="16.5" customHeight="1" x14ac:dyDescent="0.3"/>
    <row r="177" ht="16.5" customHeight="1" x14ac:dyDescent="0.3"/>
    <row r="178" ht="16.5" customHeight="1" x14ac:dyDescent="0.3"/>
    <row r="179" ht="16.5" customHeight="1" x14ac:dyDescent="0.3"/>
    <row r="180" ht="16.5" customHeight="1" x14ac:dyDescent="0.3"/>
    <row r="181" ht="16.5" customHeight="1" x14ac:dyDescent="0.3"/>
    <row r="182" ht="16.5" customHeight="1" x14ac:dyDescent="0.3"/>
    <row r="183" ht="16.5" customHeight="1" x14ac:dyDescent="0.3"/>
    <row r="184" ht="16.5" customHeight="1" x14ac:dyDescent="0.3"/>
    <row r="185" ht="16.5" customHeight="1" x14ac:dyDescent="0.3"/>
    <row r="186" ht="16.5" customHeight="1" x14ac:dyDescent="0.3"/>
    <row r="187" ht="16.5" customHeight="1" x14ac:dyDescent="0.3"/>
    <row r="188" ht="16.5" customHeight="1" x14ac:dyDescent="0.3"/>
    <row r="189" ht="16.5" customHeight="1" x14ac:dyDescent="0.3"/>
    <row r="190" ht="16.5" customHeight="1" x14ac:dyDescent="0.3"/>
    <row r="191" ht="16.5" customHeight="1" x14ac:dyDescent="0.3"/>
    <row r="192" ht="16.5" customHeight="1" x14ac:dyDescent="0.3"/>
    <row r="193" ht="16.5" customHeight="1" x14ac:dyDescent="0.3"/>
    <row r="194" ht="16.5" customHeight="1" x14ac:dyDescent="0.3"/>
    <row r="195" ht="16.5" customHeight="1" x14ac:dyDescent="0.3"/>
    <row r="196" ht="16.5" customHeight="1" x14ac:dyDescent="0.3"/>
    <row r="197" ht="16.5" customHeight="1" x14ac:dyDescent="0.3"/>
    <row r="198" ht="16.5" customHeight="1" x14ac:dyDescent="0.3"/>
    <row r="199" ht="16.5" customHeight="1" x14ac:dyDescent="0.3"/>
    <row r="200" ht="16.5" customHeight="1" x14ac:dyDescent="0.3"/>
    <row r="201" ht="16.5" customHeight="1" x14ac:dyDescent="0.3"/>
    <row r="202" ht="16.5" customHeight="1" x14ac:dyDescent="0.3"/>
    <row r="203" ht="16.5" customHeight="1" x14ac:dyDescent="0.3"/>
    <row r="204" ht="16.5" customHeight="1" x14ac:dyDescent="0.3"/>
    <row r="205" ht="16.5" customHeight="1" x14ac:dyDescent="0.3"/>
    <row r="206" ht="16.5" customHeight="1" x14ac:dyDescent="0.3"/>
    <row r="207" ht="16.5" customHeight="1" x14ac:dyDescent="0.3"/>
    <row r="208" ht="16.5" customHeight="1" x14ac:dyDescent="0.3"/>
    <row r="209" ht="16.5" customHeight="1" x14ac:dyDescent="0.3"/>
    <row r="210" ht="16.5" customHeight="1" x14ac:dyDescent="0.3"/>
    <row r="211" ht="16.5" customHeight="1" x14ac:dyDescent="0.3"/>
    <row r="212" ht="16.5" customHeight="1" x14ac:dyDescent="0.3"/>
    <row r="213" ht="16.5" customHeight="1" x14ac:dyDescent="0.3"/>
    <row r="214" ht="16.5" customHeight="1" x14ac:dyDescent="0.3"/>
    <row r="215" ht="16.5" customHeight="1" x14ac:dyDescent="0.3"/>
    <row r="216" ht="16.5" customHeight="1" x14ac:dyDescent="0.3"/>
    <row r="217" ht="16.5" customHeight="1" x14ac:dyDescent="0.3"/>
    <row r="218" ht="16.5" customHeight="1" x14ac:dyDescent="0.3"/>
    <row r="219" ht="16.5" customHeight="1" x14ac:dyDescent="0.3"/>
    <row r="220" ht="16.5" customHeight="1" x14ac:dyDescent="0.3"/>
    <row r="221" ht="16.5" customHeight="1" x14ac:dyDescent="0.3"/>
    <row r="222" ht="16.5" customHeight="1" x14ac:dyDescent="0.3"/>
    <row r="223" ht="16.5" customHeight="1" x14ac:dyDescent="0.3"/>
    <row r="224" ht="16.5" customHeight="1" x14ac:dyDescent="0.3"/>
    <row r="225" ht="16.5" customHeight="1" x14ac:dyDescent="0.3"/>
    <row r="226" ht="16.5" customHeight="1" x14ac:dyDescent="0.3"/>
    <row r="227" ht="16.5" customHeight="1" x14ac:dyDescent="0.3"/>
    <row r="228" ht="16.5" customHeight="1" x14ac:dyDescent="0.3"/>
    <row r="229" ht="16.5" customHeight="1" x14ac:dyDescent="0.3"/>
    <row r="230" ht="16.5" customHeight="1" x14ac:dyDescent="0.3"/>
    <row r="231" ht="16.5" customHeight="1" x14ac:dyDescent="0.3"/>
    <row r="232" ht="16.5" customHeight="1" x14ac:dyDescent="0.3"/>
    <row r="233" ht="16.5" customHeight="1" x14ac:dyDescent="0.3"/>
    <row r="234" ht="16.5" customHeight="1" x14ac:dyDescent="0.3"/>
    <row r="235" ht="16.5" customHeight="1" x14ac:dyDescent="0.3"/>
    <row r="236" ht="16.5" customHeight="1" x14ac:dyDescent="0.3"/>
    <row r="237" ht="16.5" customHeight="1" x14ac:dyDescent="0.3"/>
    <row r="238" ht="16.5" customHeight="1" x14ac:dyDescent="0.3"/>
    <row r="239" ht="16.5" customHeight="1" x14ac:dyDescent="0.3"/>
    <row r="240" ht="16.5" customHeight="1" x14ac:dyDescent="0.3"/>
    <row r="241" ht="16.5" customHeight="1" x14ac:dyDescent="0.3"/>
    <row r="242" ht="16.5" customHeight="1" x14ac:dyDescent="0.3"/>
    <row r="243" ht="16.5" customHeight="1" x14ac:dyDescent="0.3"/>
    <row r="244" ht="16.5" customHeight="1" x14ac:dyDescent="0.3"/>
    <row r="245" ht="16.5" customHeight="1" x14ac:dyDescent="0.3"/>
    <row r="246" ht="16.5" customHeight="1" x14ac:dyDescent="0.3"/>
    <row r="247" ht="16.5" customHeight="1" x14ac:dyDescent="0.3"/>
    <row r="248" ht="16.5" customHeight="1" x14ac:dyDescent="0.3"/>
    <row r="249" ht="16.5" customHeight="1" x14ac:dyDescent="0.3"/>
    <row r="250" ht="16.5" customHeight="1" x14ac:dyDescent="0.3"/>
    <row r="251" ht="16.5" customHeight="1" x14ac:dyDescent="0.3"/>
    <row r="252" ht="16.5" customHeight="1" x14ac:dyDescent="0.3"/>
    <row r="253" ht="16.5" customHeight="1" x14ac:dyDescent="0.3"/>
    <row r="254" ht="16.5" customHeight="1" x14ac:dyDescent="0.3"/>
    <row r="255" ht="16.5" customHeight="1" x14ac:dyDescent="0.3"/>
    <row r="256" ht="16.5" customHeight="1" x14ac:dyDescent="0.3"/>
    <row r="257" ht="16.5" customHeight="1" x14ac:dyDescent="0.3"/>
    <row r="258" ht="16.5" customHeight="1" x14ac:dyDescent="0.3"/>
    <row r="259" ht="16.5" customHeight="1" x14ac:dyDescent="0.3"/>
    <row r="260" ht="16.5" customHeight="1" x14ac:dyDescent="0.3"/>
    <row r="261" ht="16.5" customHeight="1" x14ac:dyDescent="0.3"/>
    <row r="262" ht="16.5" customHeight="1" x14ac:dyDescent="0.3"/>
    <row r="263" ht="16.5" customHeight="1" x14ac:dyDescent="0.3"/>
    <row r="264" ht="16.5" customHeight="1" x14ac:dyDescent="0.3"/>
    <row r="265" ht="16.5" customHeight="1" x14ac:dyDescent="0.3"/>
    <row r="266" ht="16.5" customHeight="1" x14ac:dyDescent="0.3"/>
    <row r="267" ht="16.5" customHeight="1" x14ac:dyDescent="0.3"/>
    <row r="268" ht="16.5" customHeight="1" x14ac:dyDescent="0.3"/>
    <row r="269" ht="16.5" customHeight="1" x14ac:dyDescent="0.3"/>
    <row r="270" ht="16.5" customHeight="1" x14ac:dyDescent="0.3"/>
    <row r="271" ht="16.5" customHeight="1" x14ac:dyDescent="0.3"/>
    <row r="272" ht="16.5" customHeight="1" x14ac:dyDescent="0.3"/>
    <row r="273" ht="16.5" customHeight="1" x14ac:dyDescent="0.3"/>
    <row r="274" ht="16.5" customHeight="1" x14ac:dyDescent="0.3"/>
    <row r="275" ht="16.5" customHeight="1" x14ac:dyDescent="0.3"/>
    <row r="276" ht="16.5" customHeight="1" x14ac:dyDescent="0.3"/>
    <row r="277" ht="16.5" customHeight="1" x14ac:dyDescent="0.3"/>
    <row r="278" ht="16.5" customHeight="1" x14ac:dyDescent="0.3"/>
    <row r="279" ht="16.5" customHeight="1" x14ac:dyDescent="0.3"/>
    <row r="280" ht="16.5" customHeight="1" x14ac:dyDescent="0.3"/>
    <row r="281" ht="16.5" customHeight="1" x14ac:dyDescent="0.3"/>
    <row r="282" ht="16.5" customHeight="1" x14ac:dyDescent="0.3"/>
    <row r="283" ht="16.5" customHeight="1" x14ac:dyDescent="0.3"/>
    <row r="284" ht="16.5" customHeight="1" x14ac:dyDescent="0.3"/>
    <row r="285" ht="16.5" customHeight="1" x14ac:dyDescent="0.3"/>
    <row r="286" ht="16.5" customHeight="1" x14ac:dyDescent="0.3"/>
    <row r="287" ht="16.5" customHeight="1" x14ac:dyDescent="0.3"/>
    <row r="288" ht="16.5" customHeight="1" x14ac:dyDescent="0.3"/>
    <row r="289" ht="16.5" customHeight="1" x14ac:dyDescent="0.3"/>
    <row r="290" ht="16.5" customHeight="1" x14ac:dyDescent="0.3"/>
    <row r="291" ht="16.5" customHeight="1" x14ac:dyDescent="0.3"/>
    <row r="292" ht="16.5" customHeight="1" x14ac:dyDescent="0.3"/>
    <row r="293" ht="16.5" customHeight="1" x14ac:dyDescent="0.3"/>
    <row r="294" ht="16.5" customHeight="1" x14ac:dyDescent="0.3"/>
    <row r="295" ht="16.5" customHeight="1" x14ac:dyDescent="0.3"/>
    <row r="296" ht="16.5" customHeight="1" x14ac:dyDescent="0.3"/>
    <row r="297" ht="16.5" customHeight="1" x14ac:dyDescent="0.3"/>
    <row r="298" ht="16.5" customHeight="1" x14ac:dyDescent="0.3"/>
    <row r="299" ht="16.5" customHeight="1" x14ac:dyDescent="0.3"/>
    <row r="300" ht="16.5" customHeight="1" x14ac:dyDescent="0.3"/>
    <row r="301" ht="16.5" customHeight="1" x14ac:dyDescent="0.3"/>
    <row r="302" ht="16.5" customHeight="1" x14ac:dyDescent="0.3"/>
    <row r="303" ht="16.5" customHeight="1" x14ac:dyDescent="0.3"/>
    <row r="304" ht="16.5" customHeight="1" x14ac:dyDescent="0.3"/>
    <row r="305" ht="16.5" customHeight="1" x14ac:dyDescent="0.3"/>
    <row r="306" ht="16.5" customHeight="1" x14ac:dyDescent="0.3"/>
    <row r="307" ht="16.5" customHeight="1" x14ac:dyDescent="0.3"/>
    <row r="308" ht="16.5" customHeight="1" x14ac:dyDescent="0.3"/>
    <row r="309" ht="16.5" customHeight="1" x14ac:dyDescent="0.3"/>
    <row r="310" ht="16.5" customHeight="1" x14ac:dyDescent="0.3"/>
    <row r="311" ht="16.5" customHeight="1" x14ac:dyDescent="0.3"/>
    <row r="312" ht="16.5" customHeight="1" x14ac:dyDescent="0.3"/>
    <row r="313" ht="16.5" customHeight="1" x14ac:dyDescent="0.3"/>
    <row r="314" ht="16.5" customHeight="1" x14ac:dyDescent="0.3"/>
    <row r="315" ht="16.5" customHeight="1" x14ac:dyDescent="0.3"/>
    <row r="316" ht="16.5" customHeight="1" x14ac:dyDescent="0.3"/>
    <row r="317" ht="16.5" customHeight="1" x14ac:dyDescent="0.3"/>
    <row r="318" ht="16.5" customHeight="1" x14ac:dyDescent="0.3"/>
    <row r="319" ht="16.5" customHeight="1" x14ac:dyDescent="0.3"/>
    <row r="320" ht="16.5" customHeight="1" x14ac:dyDescent="0.3"/>
    <row r="321" ht="16.5" customHeight="1" x14ac:dyDescent="0.3"/>
    <row r="322" ht="16.5" customHeight="1" x14ac:dyDescent="0.3"/>
    <row r="323" ht="16.5" customHeight="1" x14ac:dyDescent="0.3"/>
    <row r="324" ht="16.5" customHeight="1" x14ac:dyDescent="0.3"/>
    <row r="325" ht="16.5" customHeight="1" x14ac:dyDescent="0.3"/>
    <row r="326" ht="16.5" customHeight="1" x14ac:dyDescent="0.3"/>
    <row r="327" ht="16.5" customHeight="1" x14ac:dyDescent="0.3"/>
    <row r="328" ht="16.5" customHeight="1" x14ac:dyDescent="0.3"/>
    <row r="329" ht="16.5" customHeight="1" x14ac:dyDescent="0.3"/>
    <row r="330" ht="16.5" customHeight="1" x14ac:dyDescent="0.3"/>
    <row r="331" ht="16.5" customHeight="1" x14ac:dyDescent="0.3"/>
    <row r="332" ht="16.5" customHeight="1" x14ac:dyDescent="0.3"/>
    <row r="333" ht="16.5" customHeight="1" x14ac:dyDescent="0.3"/>
    <row r="334" ht="16.5" customHeight="1" x14ac:dyDescent="0.3"/>
    <row r="335" ht="16.5" customHeight="1" x14ac:dyDescent="0.3"/>
    <row r="336" ht="16.5" customHeight="1" x14ac:dyDescent="0.3"/>
    <row r="337" ht="16.5" customHeight="1" x14ac:dyDescent="0.3"/>
    <row r="338" ht="16.5" customHeight="1" x14ac:dyDescent="0.3"/>
    <row r="339" ht="16.5" customHeight="1" x14ac:dyDescent="0.3"/>
    <row r="340" ht="16.5" customHeight="1" x14ac:dyDescent="0.3"/>
    <row r="341" ht="16.5" customHeight="1" x14ac:dyDescent="0.3"/>
    <row r="342" ht="16.5" customHeight="1" x14ac:dyDescent="0.3"/>
    <row r="343" ht="16.5" customHeight="1" x14ac:dyDescent="0.3"/>
    <row r="344" ht="16.5" customHeight="1" x14ac:dyDescent="0.3"/>
    <row r="345" ht="16.5" customHeight="1" x14ac:dyDescent="0.3"/>
    <row r="346" ht="16.5" customHeight="1" x14ac:dyDescent="0.3"/>
    <row r="347" ht="16.5" customHeight="1" x14ac:dyDescent="0.3"/>
    <row r="348" ht="16.5" customHeight="1" x14ac:dyDescent="0.3"/>
    <row r="349" ht="16.5" customHeight="1" x14ac:dyDescent="0.3"/>
    <row r="350" ht="16.5" customHeight="1" x14ac:dyDescent="0.3"/>
    <row r="351" ht="16.5" customHeight="1" x14ac:dyDescent="0.3"/>
    <row r="352" ht="16.5" customHeight="1" x14ac:dyDescent="0.3"/>
    <row r="353" ht="16.5" customHeight="1" x14ac:dyDescent="0.3"/>
    <row r="354" ht="16.5" customHeight="1" x14ac:dyDescent="0.3"/>
    <row r="355" ht="16.5" customHeight="1" x14ac:dyDescent="0.3"/>
    <row r="356" ht="16.5" customHeight="1" x14ac:dyDescent="0.3"/>
    <row r="357" ht="16.5" customHeight="1" x14ac:dyDescent="0.3"/>
    <row r="358" ht="16.5" customHeight="1" x14ac:dyDescent="0.3"/>
    <row r="359" ht="16.5" customHeight="1" x14ac:dyDescent="0.3"/>
    <row r="360" ht="16.5" customHeight="1" x14ac:dyDescent="0.3"/>
    <row r="361" ht="16.5" customHeight="1" x14ac:dyDescent="0.3"/>
    <row r="362" ht="16.5" customHeight="1" x14ac:dyDescent="0.3"/>
    <row r="363" ht="16.5" customHeight="1" x14ac:dyDescent="0.3"/>
    <row r="364" ht="16.5" customHeight="1" x14ac:dyDescent="0.3"/>
    <row r="365" ht="16.5" customHeight="1" x14ac:dyDescent="0.3"/>
    <row r="366" ht="16.5" customHeight="1" x14ac:dyDescent="0.3"/>
    <row r="367" ht="16.5" customHeight="1" x14ac:dyDescent="0.3"/>
    <row r="368" ht="16.5" customHeight="1" x14ac:dyDescent="0.3"/>
    <row r="369" ht="16.5" customHeight="1" x14ac:dyDescent="0.3"/>
    <row r="370" ht="16.5" customHeight="1" x14ac:dyDescent="0.3"/>
    <row r="371" ht="16.5" customHeight="1" x14ac:dyDescent="0.3"/>
    <row r="372" ht="16.5" customHeight="1" x14ac:dyDescent="0.3"/>
    <row r="373" ht="16.5" customHeight="1" x14ac:dyDescent="0.3"/>
    <row r="374" ht="16.5" customHeight="1" x14ac:dyDescent="0.3"/>
    <row r="375" ht="16.5" customHeight="1" x14ac:dyDescent="0.3"/>
    <row r="376" ht="16.5" customHeight="1" x14ac:dyDescent="0.3"/>
    <row r="377" ht="16.5" customHeight="1" x14ac:dyDescent="0.3"/>
    <row r="378" ht="16.5" customHeight="1" x14ac:dyDescent="0.3"/>
    <row r="379" ht="16.5" customHeight="1" x14ac:dyDescent="0.3"/>
    <row r="380" ht="16.5" customHeight="1" x14ac:dyDescent="0.3"/>
    <row r="381" ht="16.5" customHeight="1" x14ac:dyDescent="0.3"/>
    <row r="382" ht="16.5" customHeight="1" x14ac:dyDescent="0.3"/>
    <row r="383" ht="16.5" customHeight="1" x14ac:dyDescent="0.3"/>
    <row r="384" ht="16.5" customHeight="1" x14ac:dyDescent="0.3"/>
    <row r="385" ht="16.5" customHeight="1" x14ac:dyDescent="0.3"/>
    <row r="386" ht="16.5" customHeight="1" x14ac:dyDescent="0.3"/>
    <row r="387" ht="16.5" customHeight="1" x14ac:dyDescent="0.3"/>
    <row r="388" ht="16.5" customHeight="1" x14ac:dyDescent="0.3"/>
    <row r="389" ht="16.5" customHeight="1" x14ac:dyDescent="0.3"/>
    <row r="390" ht="16.5" customHeight="1" x14ac:dyDescent="0.3"/>
    <row r="391" ht="16.5" customHeight="1" x14ac:dyDescent="0.3"/>
    <row r="392" ht="16.5" customHeight="1" x14ac:dyDescent="0.3"/>
    <row r="393" ht="16.5" customHeight="1" x14ac:dyDescent="0.3"/>
    <row r="394" ht="16.5" customHeight="1" x14ac:dyDescent="0.3"/>
    <row r="395" ht="16.5" customHeight="1" x14ac:dyDescent="0.3"/>
    <row r="396" ht="16.5" customHeight="1" x14ac:dyDescent="0.3"/>
    <row r="397" ht="16.5" customHeight="1" x14ac:dyDescent="0.3"/>
    <row r="398" ht="16.5" customHeight="1" x14ac:dyDescent="0.3"/>
    <row r="399" ht="16.5" customHeight="1" x14ac:dyDescent="0.3"/>
    <row r="400" ht="16.5" customHeight="1" x14ac:dyDescent="0.3"/>
    <row r="401" ht="16.5" customHeight="1" x14ac:dyDescent="0.3"/>
    <row r="402" ht="16.5" customHeight="1" x14ac:dyDescent="0.3"/>
    <row r="403" ht="16.5" customHeight="1" x14ac:dyDescent="0.3"/>
    <row r="404" ht="16.5" customHeight="1" x14ac:dyDescent="0.3"/>
    <row r="405" ht="16.5" customHeight="1" x14ac:dyDescent="0.3"/>
    <row r="406" ht="16.5" customHeight="1" x14ac:dyDescent="0.3"/>
    <row r="407" ht="16.5" customHeight="1" x14ac:dyDescent="0.3"/>
    <row r="408" ht="16.5" customHeight="1" x14ac:dyDescent="0.3"/>
    <row r="409" ht="16.5" customHeight="1" x14ac:dyDescent="0.3"/>
    <row r="410" ht="16.5" customHeight="1" x14ac:dyDescent="0.3"/>
    <row r="411" ht="16.5" customHeight="1" x14ac:dyDescent="0.3"/>
    <row r="412" ht="16.5" customHeight="1" x14ac:dyDescent="0.3"/>
    <row r="413" ht="16.5" customHeight="1" x14ac:dyDescent="0.3"/>
    <row r="414" ht="16.5" customHeight="1" x14ac:dyDescent="0.3"/>
    <row r="415" ht="16.5" customHeight="1" x14ac:dyDescent="0.3"/>
    <row r="416" ht="16.5" customHeight="1" x14ac:dyDescent="0.3"/>
    <row r="417" ht="16.5" customHeight="1" x14ac:dyDescent="0.3"/>
    <row r="418" ht="16.5" customHeight="1" x14ac:dyDescent="0.3"/>
    <row r="419" ht="16.5" customHeight="1" x14ac:dyDescent="0.3"/>
    <row r="420" ht="16.5" customHeight="1" x14ac:dyDescent="0.3"/>
    <row r="421" ht="16.5" customHeight="1" x14ac:dyDescent="0.3"/>
    <row r="422" ht="16.5" customHeight="1" x14ac:dyDescent="0.3"/>
    <row r="423" ht="16.5" customHeight="1" x14ac:dyDescent="0.3"/>
    <row r="424" ht="16.5" customHeight="1" x14ac:dyDescent="0.3"/>
    <row r="425" ht="16.5" customHeight="1" x14ac:dyDescent="0.3"/>
    <row r="426" ht="16.5" customHeight="1" x14ac:dyDescent="0.3"/>
    <row r="427" ht="16.5" customHeight="1" x14ac:dyDescent="0.3"/>
    <row r="428" ht="16.5" customHeight="1" x14ac:dyDescent="0.3"/>
    <row r="429" ht="16.5" customHeight="1" x14ac:dyDescent="0.3"/>
    <row r="430" ht="16.5" customHeight="1" x14ac:dyDescent="0.3"/>
    <row r="431" ht="16.5" customHeight="1" x14ac:dyDescent="0.3"/>
    <row r="432" ht="16.5" customHeight="1" x14ac:dyDescent="0.3"/>
    <row r="433" ht="16.5" customHeight="1" x14ac:dyDescent="0.3"/>
    <row r="434" ht="16.5" customHeight="1" x14ac:dyDescent="0.3"/>
    <row r="435" ht="16.5" customHeight="1" x14ac:dyDescent="0.3"/>
    <row r="436" ht="16.5" customHeight="1" x14ac:dyDescent="0.3"/>
    <row r="437" ht="16.5" customHeight="1" x14ac:dyDescent="0.3"/>
    <row r="438" ht="16.5" customHeight="1" x14ac:dyDescent="0.3"/>
    <row r="439" ht="16.5" customHeight="1" x14ac:dyDescent="0.3"/>
    <row r="440" ht="16.5" customHeight="1" x14ac:dyDescent="0.3"/>
    <row r="441" ht="16.5" customHeight="1" x14ac:dyDescent="0.3"/>
    <row r="442" ht="16.5" customHeight="1" x14ac:dyDescent="0.3"/>
    <row r="443" ht="16.5" customHeight="1" x14ac:dyDescent="0.3"/>
    <row r="444" ht="16.5" customHeight="1" x14ac:dyDescent="0.3"/>
    <row r="445" ht="16.5" customHeight="1" x14ac:dyDescent="0.3"/>
    <row r="446" ht="16.5" customHeight="1" x14ac:dyDescent="0.3"/>
    <row r="447" ht="16.5" customHeight="1" x14ac:dyDescent="0.3"/>
    <row r="448" ht="16.5" customHeight="1" x14ac:dyDescent="0.3"/>
    <row r="449" ht="16.5" customHeight="1" x14ac:dyDescent="0.3"/>
    <row r="450" ht="16.5" customHeight="1" x14ac:dyDescent="0.3"/>
    <row r="451" ht="16.5" customHeight="1" x14ac:dyDescent="0.3"/>
    <row r="452" ht="16.5" customHeight="1" x14ac:dyDescent="0.3"/>
    <row r="453" ht="16.5" customHeight="1" x14ac:dyDescent="0.3"/>
    <row r="454" ht="16.5" customHeight="1" x14ac:dyDescent="0.3"/>
    <row r="455" ht="16.5" customHeight="1" x14ac:dyDescent="0.3"/>
    <row r="456" ht="16.5" customHeight="1" x14ac:dyDescent="0.3"/>
    <row r="457" ht="16.5" customHeight="1" x14ac:dyDescent="0.3"/>
    <row r="458" ht="16.5" customHeight="1" x14ac:dyDescent="0.3"/>
    <row r="459" ht="16.5" customHeight="1" x14ac:dyDescent="0.3"/>
    <row r="460" ht="16.5" customHeight="1" x14ac:dyDescent="0.3"/>
    <row r="461" ht="16.5" customHeight="1" x14ac:dyDescent="0.3"/>
    <row r="462" ht="16.5" customHeight="1" x14ac:dyDescent="0.3"/>
    <row r="463" ht="16.5" customHeight="1" x14ac:dyDescent="0.3"/>
    <row r="464" ht="16.5" customHeight="1" x14ac:dyDescent="0.3"/>
    <row r="465" ht="16.5" customHeight="1" x14ac:dyDescent="0.3"/>
    <row r="466" ht="16.5" customHeight="1" x14ac:dyDescent="0.3"/>
    <row r="467" ht="16.5" customHeight="1" x14ac:dyDescent="0.3"/>
    <row r="468" ht="16.5" customHeight="1" x14ac:dyDescent="0.3"/>
    <row r="469" ht="16.5" customHeight="1" x14ac:dyDescent="0.3"/>
    <row r="470" ht="16.5" customHeight="1" x14ac:dyDescent="0.3"/>
    <row r="471" ht="16.5" customHeight="1" x14ac:dyDescent="0.3"/>
    <row r="472" ht="16.5" customHeight="1" x14ac:dyDescent="0.3"/>
    <row r="473" ht="16.5" customHeight="1" x14ac:dyDescent="0.3"/>
    <row r="474" ht="16.5" customHeight="1" x14ac:dyDescent="0.3"/>
    <row r="475" ht="16.5" customHeight="1" x14ac:dyDescent="0.3"/>
    <row r="476" ht="16.5" customHeight="1" x14ac:dyDescent="0.3"/>
    <row r="477" ht="16.5" customHeight="1" x14ac:dyDescent="0.3"/>
    <row r="478" ht="16.5" customHeight="1" x14ac:dyDescent="0.3"/>
    <row r="479" ht="16.5" customHeight="1" x14ac:dyDescent="0.3"/>
    <row r="480" ht="16.5" customHeight="1" x14ac:dyDescent="0.3"/>
    <row r="481" ht="16.5" customHeight="1" x14ac:dyDescent="0.3"/>
    <row r="482" ht="16.5" customHeight="1" x14ac:dyDescent="0.3"/>
    <row r="483" ht="16.5" customHeight="1" x14ac:dyDescent="0.3"/>
    <row r="484" ht="16.5" customHeight="1" x14ac:dyDescent="0.3"/>
    <row r="485" ht="16.5" customHeight="1" x14ac:dyDescent="0.3"/>
    <row r="486" ht="16.5" customHeight="1" x14ac:dyDescent="0.3"/>
    <row r="487" ht="16.5" customHeight="1" x14ac:dyDescent="0.3"/>
    <row r="488" ht="16.5" customHeight="1" x14ac:dyDescent="0.3"/>
    <row r="489" ht="16.5" customHeight="1" x14ac:dyDescent="0.3"/>
    <row r="490" ht="16.5" customHeight="1" x14ac:dyDescent="0.3"/>
    <row r="491" ht="16.5" customHeight="1" x14ac:dyDescent="0.3"/>
    <row r="492" ht="16.5" customHeight="1" x14ac:dyDescent="0.3"/>
    <row r="493" ht="16.5" customHeight="1" x14ac:dyDescent="0.3"/>
    <row r="494" ht="16.5" customHeight="1" x14ac:dyDescent="0.3"/>
    <row r="495" ht="16.5" customHeight="1" x14ac:dyDescent="0.3"/>
    <row r="496" ht="16.5" customHeight="1" x14ac:dyDescent="0.3"/>
    <row r="497" ht="16.5" customHeight="1" x14ac:dyDescent="0.3"/>
    <row r="498" ht="16.5" customHeight="1" x14ac:dyDescent="0.3"/>
    <row r="499" ht="16.5" customHeight="1" x14ac:dyDescent="0.3"/>
    <row r="500" ht="16.5" customHeight="1" x14ac:dyDescent="0.3"/>
    <row r="501" ht="16.5" customHeight="1" x14ac:dyDescent="0.3"/>
    <row r="502" ht="16.5" customHeight="1" x14ac:dyDescent="0.3"/>
    <row r="503" ht="16.5" customHeight="1" x14ac:dyDescent="0.3"/>
    <row r="504" ht="16.5" customHeight="1" x14ac:dyDescent="0.3"/>
    <row r="505" ht="16.5" customHeight="1" x14ac:dyDescent="0.3"/>
    <row r="506" ht="16.5" customHeight="1" x14ac:dyDescent="0.3"/>
    <row r="507" ht="16.5" customHeight="1" x14ac:dyDescent="0.3"/>
    <row r="508" ht="16.5" customHeight="1" x14ac:dyDescent="0.3"/>
    <row r="509" ht="16.5" customHeight="1" x14ac:dyDescent="0.3"/>
    <row r="510" ht="16.5" customHeight="1" x14ac:dyDescent="0.3"/>
    <row r="511" ht="16.5" customHeight="1" x14ac:dyDescent="0.3"/>
    <row r="512" ht="16.5" customHeight="1" x14ac:dyDescent="0.3"/>
    <row r="513" ht="16.5" customHeight="1" x14ac:dyDescent="0.3"/>
    <row r="514" ht="16.5" customHeight="1" x14ac:dyDescent="0.3"/>
    <row r="515" ht="16.5" customHeight="1" x14ac:dyDescent="0.3"/>
    <row r="516" ht="16.5" customHeight="1" x14ac:dyDescent="0.3"/>
    <row r="517" ht="16.5" customHeight="1" x14ac:dyDescent="0.3"/>
    <row r="518" ht="16.5" customHeight="1" x14ac:dyDescent="0.3"/>
    <row r="519" ht="16.5" customHeight="1" x14ac:dyDescent="0.3"/>
    <row r="520" ht="16.5" customHeight="1" x14ac:dyDescent="0.3"/>
    <row r="521" ht="16.5" customHeight="1" x14ac:dyDescent="0.3"/>
    <row r="522" ht="16.5" customHeight="1" x14ac:dyDescent="0.3"/>
    <row r="523" ht="16.5" customHeight="1" x14ac:dyDescent="0.3"/>
    <row r="524" ht="16.5" customHeight="1" x14ac:dyDescent="0.3"/>
    <row r="525" ht="16.5" customHeight="1" x14ac:dyDescent="0.3"/>
    <row r="526" ht="16.5" customHeight="1" x14ac:dyDescent="0.3"/>
    <row r="527" ht="16.5" customHeight="1" x14ac:dyDescent="0.3"/>
    <row r="528" ht="16.5" customHeight="1" x14ac:dyDescent="0.3"/>
    <row r="529" ht="16.5" customHeight="1" x14ac:dyDescent="0.3"/>
    <row r="530" ht="16.5" customHeight="1" x14ac:dyDescent="0.3"/>
    <row r="531" ht="16.5" customHeight="1" x14ac:dyDescent="0.3"/>
    <row r="532" ht="16.5" customHeight="1" x14ac:dyDescent="0.3"/>
    <row r="533" ht="16.5" customHeight="1" x14ac:dyDescent="0.3"/>
    <row r="534" ht="16.5" customHeight="1" x14ac:dyDescent="0.3"/>
    <row r="535" ht="16.5" customHeight="1" x14ac:dyDescent="0.3"/>
    <row r="536" ht="16.5" customHeight="1" x14ac:dyDescent="0.3"/>
    <row r="537" ht="16.5" customHeight="1" x14ac:dyDescent="0.3"/>
    <row r="538" ht="16.5" customHeight="1" x14ac:dyDescent="0.3"/>
    <row r="539" ht="16.5" customHeight="1" x14ac:dyDescent="0.3"/>
    <row r="540" ht="16.5" customHeight="1" x14ac:dyDescent="0.3"/>
    <row r="541" ht="16.5" customHeight="1" x14ac:dyDescent="0.3"/>
    <row r="542" ht="16.5" customHeight="1" x14ac:dyDescent="0.3"/>
    <row r="543" ht="16.5" customHeight="1" x14ac:dyDescent="0.3"/>
    <row r="544" ht="16.5" customHeight="1" x14ac:dyDescent="0.3"/>
    <row r="545" ht="16.5" customHeight="1" x14ac:dyDescent="0.3"/>
    <row r="546" ht="16.5" customHeight="1" x14ac:dyDescent="0.3"/>
    <row r="547" ht="16.5" customHeight="1" x14ac:dyDescent="0.3"/>
    <row r="548" ht="16.5" customHeight="1" x14ac:dyDescent="0.3"/>
    <row r="549" ht="16.5" customHeight="1" x14ac:dyDescent="0.3"/>
    <row r="550" ht="16.5" customHeight="1" x14ac:dyDescent="0.3"/>
    <row r="551" ht="16.5" customHeight="1" x14ac:dyDescent="0.3"/>
    <row r="552" ht="16.5" customHeight="1" x14ac:dyDescent="0.3"/>
    <row r="553" ht="16.5" customHeight="1" x14ac:dyDescent="0.3"/>
    <row r="554" ht="16.5" customHeight="1" x14ac:dyDescent="0.3"/>
  </sheetData>
  <mergeCells count="17">
    <mergeCell ref="A15:B15"/>
    <mergeCell ref="A16:B16"/>
    <mergeCell ref="A19:B19"/>
    <mergeCell ref="A24:B24"/>
    <mergeCell ref="A1:O1"/>
    <mergeCell ref="A3:B3"/>
    <mergeCell ref="A4:A10"/>
    <mergeCell ref="A11:A13"/>
    <mergeCell ref="D11:O14"/>
    <mergeCell ref="A14:B14"/>
    <mergeCell ref="A32:B32"/>
    <mergeCell ref="A34:B34"/>
    <mergeCell ref="A36:B36"/>
    <mergeCell ref="A37:B37"/>
    <mergeCell ref="A17:B17"/>
    <mergeCell ref="A25:A31"/>
    <mergeCell ref="A20:A23"/>
  </mergeCells>
  <phoneticPr fontId="3" type="noConversion"/>
  <printOptions horizontalCentered="1"/>
  <pageMargins left="0.19685039370078741" right="0.19685039370078741" top="0.19685039370078741" bottom="0.19685039370078741" header="0.19685039370078741" footer="0.19685039370078741"/>
  <pageSetup paperSize="9" scale="7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C00000"/>
  </sheetPr>
  <dimension ref="A1:K1596"/>
  <sheetViews>
    <sheetView zoomScaleNormal="100" zoomScaleSheetLayoutView="100" workbookViewId="0">
      <pane xSplit="1" ySplit="3" topLeftCell="B4" activePane="bottomRight" state="frozen"/>
      <selection activeCell="I27" sqref="I27"/>
      <selection pane="topRight" activeCell="I27" sqref="I27"/>
      <selection pane="bottomLeft" activeCell="I27" sqref="I27"/>
      <selection pane="bottomRight" activeCell="L1070" sqref="L1070"/>
    </sheetView>
  </sheetViews>
  <sheetFormatPr defaultRowHeight="16.5" x14ac:dyDescent="0.3"/>
  <cols>
    <col min="1" max="2" width="15.375" style="11" customWidth="1"/>
    <col min="3" max="4" width="15.375" style="46" customWidth="1"/>
    <col min="5" max="5" width="15.375" style="542" customWidth="1"/>
    <col min="6" max="6" width="16" style="11" customWidth="1"/>
    <col min="7" max="8" width="16" style="11" hidden="1" customWidth="1"/>
    <col min="11" max="11" width="11.875" bestFit="1" customWidth="1"/>
    <col min="12" max="12" width="10.25" customWidth="1"/>
    <col min="13" max="13" width="9.5" bestFit="1" customWidth="1"/>
    <col min="14" max="14" width="10.375" bestFit="1" customWidth="1"/>
    <col min="15" max="15" width="9.25" bestFit="1" customWidth="1"/>
  </cols>
  <sheetData>
    <row r="1" spans="1:8" ht="36.75" customHeight="1" x14ac:dyDescent="0.3">
      <c r="A1" s="759" t="s">
        <v>868</v>
      </c>
      <c r="B1" s="759"/>
      <c r="C1" s="759"/>
      <c r="D1" s="759"/>
      <c r="E1" s="759"/>
      <c r="F1" s="759"/>
      <c r="G1" s="644"/>
      <c r="H1" s="644"/>
    </row>
    <row r="2" spans="1:8" ht="23.25" customHeight="1" thickBot="1" x14ac:dyDescent="0.35">
      <c r="A2" s="71" t="s">
        <v>61</v>
      </c>
      <c r="B2" s="67"/>
      <c r="C2" s="129"/>
      <c r="D2" s="129"/>
      <c r="E2" s="537"/>
      <c r="F2" s="72" t="s">
        <v>108</v>
      </c>
      <c r="G2" s="72" t="s">
        <v>108</v>
      </c>
      <c r="H2" s="72" t="s">
        <v>108</v>
      </c>
    </row>
    <row r="3" spans="1:8" x14ac:dyDescent="0.3">
      <c r="A3" s="21" t="s">
        <v>62</v>
      </c>
      <c r="B3" s="22" t="s">
        <v>63</v>
      </c>
      <c r="C3" s="79" t="s">
        <v>64</v>
      </c>
      <c r="D3" s="79" t="s">
        <v>65</v>
      </c>
      <c r="E3" s="464" t="s">
        <v>66</v>
      </c>
      <c r="F3" s="23" t="s">
        <v>67</v>
      </c>
      <c r="G3" s="23" t="s">
        <v>1052</v>
      </c>
      <c r="H3" s="23" t="s">
        <v>1053</v>
      </c>
    </row>
    <row r="4" spans="1:8" ht="17.25" customHeight="1" x14ac:dyDescent="0.3">
      <c r="A4" s="24"/>
      <c r="B4" s="190" t="s">
        <v>112</v>
      </c>
      <c r="C4" s="191">
        <v>4361324</v>
      </c>
      <c r="D4" s="191">
        <v>0</v>
      </c>
      <c r="E4" s="597">
        <f>C4-D4</f>
        <v>4361324</v>
      </c>
      <c r="F4" s="197"/>
      <c r="G4" s="197"/>
      <c r="H4" s="197"/>
    </row>
    <row r="5" spans="1:8" ht="16.5" hidden="1" customHeight="1" x14ac:dyDescent="0.3">
      <c r="A5" s="283">
        <v>44562</v>
      </c>
      <c r="B5" s="590" t="s">
        <v>528</v>
      </c>
      <c r="C5" s="622">
        <v>30000</v>
      </c>
      <c r="D5" s="623">
        <v>0</v>
      </c>
      <c r="E5" s="596">
        <f>E4+C5</f>
        <v>4391324</v>
      </c>
      <c r="F5" s="624" t="s">
        <v>1030</v>
      </c>
      <c r="G5" s="624" t="s">
        <v>405</v>
      </c>
      <c r="H5" s="624"/>
    </row>
    <row r="6" spans="1:8" ht="16.5" hidden="1" customHeight="1" x14ac:dyDescent="0.3">
      <c r="A6" s="196">
        <v>44564</v>
      </c>
      <c r="B6" s="195" t="s">
        <v>528</v>
      </c>
      <c r="C6" s="625">
        <v>60000</v>
      </c>
      <c r="D6" s="626">
        <v>0</v>
      </c>
      <c r="E6" s="540">
        <f t="shared" ref="E6:E43" si="0">E5+C6-D6</f>
        <v>4451324</v>
      </c>
      <c r="F6" s="627" t="s">
        <v>406</v>
      </c>
      <c r="G6" s="627" t="s">
        <v>406</v>
      </c>
      <c r="H6" s="627"/>
    </row>
    <row r="7" spans="1:8" ht="16.5" hidden="1" customHeight="1" x14ac:dyDescent="0.3">
      <c r="A7" s="196">
        <v>44565</v>
      </c>
      <c r="B7" s="195" t="s">
        <v>528</v>
      </c>
      <c r="C7" s="625">
        <v>10000</v>
      </c>
      <c r="D7" s="626">
        <v>0</v>
      </c>
      <c r="E7" s="540">
        <f t="shared" si="0"/>
        <v>4461324</v>
      </c>
      <c r="F7" s="627" t="s">
        <v>1146</v>
      </c>
      <c r="G7" s="627" t="s">
        <v>417</v>
      </c>
      <c r="H7" s="627"/>
    </row>
    <row r="8" spans="1:8" ht="16.5" hidden="1" customHeight="1" x14ac:dyDescent="0.3">
      <c r="A8" s="196">
        <v>44566</v>
      </c>
      <c r="B8" s="195" t="s">
        <v>528</v>
      </c>
      <c r="C8" s="625">
        <v>100000</v>
      </c>
      <c r="D8" s="626">
        <v>0</v>
      </c>
      <c r="E8" s="540">
        <f t="shared" si="0"/>
        <v>4561324</v>
      </c>
      <c r="F8" s="627" t="s">
        <v>409</v>
      </c>
      <c r="G8" s="627" t="s">
        <v>409</v>
      </c>
      <c r="H8" s="627"/>
    </row>
    <row r="9" spans="1:8" ht="16.5" hidden="1" customHeight="1" x14ac:dyDescent="0.3">
      <c r="A9" s="196">
        <v>44566</v>
      </c>
      <c r="B9" s="195" t="s">
        <v>528</v>
      </c>
      <c r="C9" s="625">
        <v>100000</v>
      </c>
      <c r="D9" s="626">
        <v>0</v>
      </c>
      <c r="E9" s="540">
        <f t="shared" si="0"/>
        <v>4661324</v>
      </c>
      <c r="F9" s="627" t="s">
        <v>1147</v>
      </c>
      <c r="G9" s="627" t="s">
        <v>408</v>
      </c>
      <c r="H9" s="627"/>
    </row>
    <row r="10" spans="1:8" ht="16.5" hidden="1" customHeight="1" x14ac:dyDescent="0.3">
      <c r="A10" s="196">
        <v>44566</v>
      </c>
      <c r="B10" s="195" t="s">
        <v>528</v>
      </c>
      <c r="C10" s="625">
        <v>260000</v>
      </c>
      <c r="D10" s="626">
        <v>0</v>
      </c>
      <c r="E10" s="540">
        <f t="shared" si="0"/>
        <v>4921324</v>
      </c>
      <c r="F10" s="627" t="s">
        <v>406</v>
      </c>
      <c r="G10" s="627" t="s">
        <v>406</v>
      </c>
      <c r="H10" s="627"/>
    </row>
    <row r="11" spans="1:8" ht="16.5" hidden="1" customHeight="1" x14ac:dyDescent="0.3">
      <c r="A11" s="196">
        <v>44566</v>
      </c>
      <c r="B11" s="132" t="s">
        <v>172</v>
      </c>
      <c r="C11" s="625"/>
      <c r="D11" s="625">
        <v>55000</v>
      </c>
      <c r="E11" s="540">
        <f t="shared" si="0"/>
        <v>4866324</v>
      </c>
      <c r="F11" s="627" t="s">
        <v>410</v>
      </c>
      <c r="G11" s="627" t="s">
        <v>410</v>
      </c>
      <c r="H11" s="627"/>
    </row>
    <row r="12" spans="1:8" ht="16.5" hidden="1" customHeight="1" x14ac:dyDescent="0.3">
      <c r="A12" s="196">
        <v>44567</v>
      </c>
      <c r="B12" s="195" t="s">
        <v>528</v>
      </c>
      <c r="C12" s="625">
        <v>40000</v>
      </c>
      <c r="D12" s="625">
        <v>0</v>
      </c>
      <c r="E12" s="540">
        <f t="shared" si="0"/>
        <v>4906324</v>
      </c>
      <c r="F12" s="627" t="s">
        <v>406</v>
      </c>
      <c r="G12" s="627" t="s">
        <v>406</v>
      </c>
      <c r="H12" s="627"/>
    </row>
    <row r="13" spans="1:8" ht="16.5" hidden="1" customHeight="1" x14ac:dyDescent="0.3">
      <c r="A13" s="196">
        <v>44568</v>
      </c>
      <c r="B13" s="195" t="s">
        <v>528</v>
      </c>
      <c r="C13" s="625">
        <v>345000</v>
      </c>
      <c r="D13" s="625">
        <v>0</v>
      </c>
      <c r="E13" s="540">
        <f t="shared" si="0"/>
        <v>5251324</v>
      </c>
      <c r="F13" s="627" t="s">
        <v>406</v>
      </c>
      <c r="G13" s="627" t="s">
        <v>406</v>
      </c>
      <c r="H13" s="627"/>
    </row>
    <row r="14" spans="1:8" ht="16.5" hidden="1" customHeight="1" x14ac:dyDescent="0.3">
      <c r="A14" s="196">
        <v>44571</v>
      </c>
      <c r="B14" s="195" t="s">
        <v>528</v>
      </c>
      <c r="C14" s="625">
        <v>50000</v>
      </c>
      <c r="D14" s="625">
        <v>0</v>
      </c>
      <c r="E14" s="540">
        <f t="shared" si="0"/>
        <v>5301324</v>
      </c>
      <c r="F14" s="627" t="s">
        <v>1034</v>
      </c>
      <c r="G14" s="627" t="s">
        <v>412</v>
      </c>
      <c r="H14" s="627"/>
    </row>
    <row r="15" spans="1:8" ht="16.5" hidden="1" customHeight="1" x14ac:dyDescent="0.3">
      <c r="A15" s="196">
        <v>44571</v>
      </c>
      <c r="B15" s="195" t="s">
        <v>528</v>
      </c>
      <c r="C15" s="625">
        <v>10000</v>
      </c>
      <c r="D15" s="625">
        <v>0</v>
      </c>
      <c r="E15" s="540">
        <f t="shared" si="0"/>
        <v>5311324</v>
      </c>
      <c r="F15" s="627" t="s">
        <v>1148</v>
      </c>
      <c r="G15" s="627" t="s">
        <v>413</v>
      </c>
      <c r="H15" s="627"/>
    </row>
    <row r="16" spans="1:8" ht="16.5" hidden="1" customHeight="1" x14ac:dyDescent="0.3">
      <c r="A16" s="196">
        <v>44571</v>
      </c>
      <c r="B16" s="195" t="s">
        <v>528</v>
      </c>
      <c r="C16" s="625">
        <v>10000</v>
      </c>
      <c r="D16" s="625">
        <v>0</v>
      </c>
      <c r="E16" s="540">
        <f t="shared" si="0"/>
        <v>5321324</v>
      </c>
      <c r="F16" s="627" t="s">
        <v>1035</v>
      </c>
      <c r="G16" s="627" t="s">
        <v>510</v>
      </c>
      <c r="H16" s="627"/>
    </row>
    <row r="17" spans="1:8" ht="16.5" hidden="1" customHeight="1" x14ac:dyDescent="0.3">
      <c r="A17" s="196">
        <v>44571</v>
      </c>
      <c r="B17" s="195" t="s">
        <v>528</v>
      </c>
      <c r="C17" s="625">
        <v>20000</v>
      </c>
      <c r="D17" s="625">
        <v>0</v>
      </c>
      <c r="E17" s="540">
        <f t="shared" si="0"/>
        <v>5341324</v>
      </c>
      <c r="F17" s="627" t="s">
        <v>1115</v>
      </c>
      <c r="G17" s="627" t="s">
        <v>414</v>
      </c>
      <c r="H17" s="627"/>
    </row>
    <row r="18" spans="1:8" ht="16.5" hidden="1" customHeight="1" x14ac:dyDescent="0.3">
      <c r="A18" s="196">
        <v>44571</v>
      </c>
      <c r="B18" s="195" t="s">
        <v>528</v>
      </c>
      <c r="C18" s="625">
        <v>10000</v>
      </c>
      <c r="D18" s="625">
        <v>0</v>
      </c>
      <c r="E18" s="540">
        <f t="shared" si="0"/>
        <v>5351324</v>
      </c>
      <c r="F18" s="627" t="s">
        <v>1036</v>
      </c>
      <c r="G18" s="627" t="s">
        <v>415</v>
      </c>
      <c r="H18" s="627"/>
    </row>
    <row r="19" spans="1:8" ht="16.5" hidden="1" customHeight="1" x14ac:dyDescent="0.3">
      <c r="A19" s="196">
        <v>44571</v>
      </c>
      <c r="B19" s="195" t="s">
        <v>528</v>
      </c>
      <c r="C19" s="625">
        <v>50000</v>
      </c>
      <c r="D19" s="625">
        <v>0</v>
      </c>
      <c r="E19" s="540">
        <f t="shared" si="0"/>
        <v>5401324</v>
      </c>
      <c r="F19" s="627" t="s">
        <v>406</v>
      </c>
      <c r="G19" s="627" t="s">
        <v>406</v>
      </c>
      <c r="H19" s="627"/>
    </row>
    <row r="20" spans="1:8" ht="16.5" hidden="1" customHeight="1" x14ac:dyDescent="0.3">
      <c r="A20" s="196">
        <v>44573</v>
      </c>
      <c r="B20" s="195" t="s">
        <v>528</v>
      </c>
      <c r="C20" s="625">
        <v>80000</v>
      </c>
      <c r="D20" s="625">
        <v>0</v>
      </c>
      <c r="E20" s="540">
        <f t="shared" si="0"/>
        <v>5481324</v>
      </c>
      <c r="F20" s="627" t="s">
        <v>406</v>
      </c>
      <c r="G20" s="627" t="s">
        <v>406</v>
      </c>
      <c r="H20" s="627"/>
    </row>
    <row r="21" spans="1:8" ht="16.5" hidden="1" customHeight="1" x14ac:dyDescent="0.3">
      <c r="A21" s="196">
        <v>44574</v>
      </c>
      <c r="B21" s="195" t="s">
        <v>528</v>
      </c>
      <c r="C21" s="625">
        <v>30000</v>
      </c>
      <c r="D21" s="625">
        <v>0</v>
      </c>
      <c r="E21" s="540">
        <f t="shared" si="0"/>
        <v>5511324</v>
      </c>
      <c r="F21" s="627" t="s">
        <v>406</v>
      </c>
      <c r="G21" s="627" t="s">
        <v>406</v>
      </c>
      <c r="H21" s="627"/>
    </row>
    <row r="22" spans="1:8" ht="16.5" hidden="1" customHeight="1" x14ac:dyDescent="0.3">
      <c r="A22" s="196">
        <v>44575</v>
      </c>
      <c r="B22" s="195" t="s">
        <v>528</v>
      </c>
      <c r="C22" s="625">
        <v>35000</v>
      </c>
      <c r="D22" s="625">
        <v>0</v>
      </c>
      <c r="E22" s="540">
        <f t="shared" si="0"/>
        <v>5546324</v>
      </c>
      <c r="F22" s="627" t="s">
        <v>1149</v>
      </c>
      <c r="G22" s="627" t="s">
        <v>522</v>
      </c>
      <c r="H22" s="627"/>
    </row>
    <row r="23" spans="1:8" ht="16.5" hidden="1" customHeight="1" x14ac:dyDescent="0.3">
      <c r="A23" s="196">
        <v>44578</v>
      </c>
      <c r="B23" s="132" t="s">
        <v>20</v>
      </c>
      <c r="C23" s="625"/>
      <c r="D23" s="625">
        <v>500000</v>
      </c>
      <c r="E23" s="540">
        <f t="shared" si="0"/>
        <v>5046324</v>
      </c>
      <c r="F23" s="627" t="s">
        <v>511</v>
      </c>
      <c r="G23" s="627" t="s">
        <v>511</v>
      </c>
      <c r="H23" s="627"/>
    </row>
    <row r="24" spans="1:8" ht="16.5" hidden="1" customHeight="1" x14ac:dyDescent="0.3">
      <c r="A24" s="196">
        <v>44580</v>
      </c>
      <c r="B24" s="195" t="s">
        <v>528</v>
      </c>
      <c r="C24" s="625">
        <v>1285000</v>
      </c>
      <c r="D24" s="625">
        <v>0</v>
      </c>
      <c r="E24" s="540">
        <f t="shared" si="0"/>
        <v>6331324</v>
      </c>
      <c r="F24" s="627" t="s">
        <v>406</v>
      </c>
      <c r="G24" s="627" t="s">
        <v>406</v>
      </c>
      <c r="H24" s="627"/>
    </row>
    <row r="25" spans="1:8" ht="16.5" hidden="1" customHeight="1" x14ac:dyDescent="0.3">
      <c r="A25" s="196">
        <v>44581</v>
      </c>
      <c r="B25" s="195" t="s">
        <v>528</v>
      </c>
      <c r="C25" s="625">
        <v>20000</v>
      </c>
      <c r="D25" s="625">
        <v>0</v>
      </c>
      <c r="E25" s="540">
        <f t="shared" si="0"/>
        <v>6351324</v>
      </c>
      <c r="F25" s="627" t="s">
        <v>1045</v>
      </c>
      <c r="G25" s="627" t="s">
        <v>419</v>
      </c>
      <c r="H25" s="627"/>
    </row>
    <row r="26" spans="1:8" ht="16.5" hidden="1" customHeight="1" x14ac:dyDescent="0.3">
      <c r="A26" s="196">
        <v>44581</v>
      </c>
      <c r="B26" s="195" t="s">
        <v>528</v>
      </c>
      <c r="C26" s="625">
        <v>20000</v>
      </c>
      <c r="D26" s="625">
        <v>0</v>
      </c>
      <c r="E26" s="540">
        <f t="shared" si="0"/>
        <v>6371324</v>
      </c>
      <c r="F26" s="627" t="s">
        <v>1044</v>
      </c>
      <c r="G26" s="627" t="s">
        <v>420</v>
      </c>
      <c r="H26" s="627"/>
    </row>
    <row r="27" spans="1:8" ht="16.5" hidden="1" customHeight="1" x14ac:dyDescent="0.3">
      <c r="A27" s="196">
        <v>44581</v>
      </c>
      <c r="B27" s="195" t="s">
        <v>528</v>
      </c>
      <c r="C27" s="625">
        <v>20000</v>
      </c>
      <c r="D27" s="625">
        <v>0</v>
      </c>
      <c r="E27" s="540">
        <f t="shared" si="0"/>
        <v>6391324</v>
      </c>
      <c r="F27" s="627" t="s">
        <v>1037</v>
      </c>
      <c r="G27" s="627" t="s">
        <v>407</v>
      </c>
      <c r="H27" s="627"/>
    </row>
    <row r="28" spans="1:8" ht="16.5" hidden="1" customHeight="1" x14ac:dyDescent="0.3">
      <c r="A28" s="196">
        <v>44582</v>
      </c>
      <c r="B28" s="195" t="s">
        <v>528</v>
      </c>
      <c r="C28" s="625">
        <v>100000</v>
      </c>
      <c r="D28" s="625">
        <v>0</v>
      </c>
      <c r="E28" s="540">
        <f t="shared" si="0"/>
        <v>6491324</v>
      </c>
      <c r="F28" s="627" t="s">
        <v>1150</v>
      </c>
      <c r="G28" s="627" t="s">
        <v>512</v>
      </c>
      <c r="H28" s="627"/>
    </row>
    <row r="29" spans="1:8" ht="16.5" hidden="1" customHeight="1" x14ac:dyDescent="0.3">
      <c r="A29" s="196">
        <v>44583</v>
      </c>
      <c r="B29" s="195" t="s">
        <v>528</v>
      </c>
      <c r="C29" s="625">
        <v>20000</v>
      </c>
      <c r="D29" s="625">
        <v>0</v>
      </c>
      <c r="E29" s="540">
        <f t="shared" si="0"/>
        <v>6511324</v>
      </c>
      <c r="F29" s="627" t="s">
        <v>1151</v>
      </c>
      <c r="G29" s="627" t="s">
        <v>513</v>
      </c>
      <c r="H29" s="627"/>
    </row>
    <row r="30" spans="1:8" ht="16.5" hidden="1" customHeight="1" x14ac:dyDescent="0.3">
      <c r="A30" s="196">
        <v>44585</v>
      </c>
      <c r="B30" s="195" t="s">
        <v>528</v>
      </c>
      <c r="C30" s="625">
        <v>340000</v>
      </c>
      <c r="D30" s="625">
        <v>0</v>
      </c>
      <c r="E30" s="540">
        <f t="shared" si="0"/>
        <v>6851324</v>
      </c>
      <c r="F30" s="627" t="s">
        <v>406</v>
      </c>
      <c r="G30" s="627" t="s">
        <v>406</v>
      </c>
      <c r="H30" s="627"/>
    </row>
    <row r="31" spans="1:8" ht="16.5" hidden="1" customHeight="1" x14ac:dyDescent="0.3">
      <c r="A31" s="196">
        <v>44587</v>
      </c>
      <c r="B31" s="195" t="s">
        <v>528</v>
      </c>
      <c r="C31" s="625">
        <v>500000</v>
      </c>
      <c r="D31" s="625">
        <v>0</v>
      </c>
      <c r="E31" s="540">
        <f t="shared" si="0"/>
        <v>7351324</v>
      </c>
      <c r="F31" s="627" t="s">
        <v>1152</v>
      </c>
      <c r="G31" s="627" t="s">
        <v>523</v>
      </c>
      <c r="H31" s="627"/>
    </row>
    <row r="32" spans="1:8" ht="16.5" hidden="1" customHeight="1" x14ac:dyDescent="0.3">
      <c r="A32" s="196">
        <v>44587</v>
      </c>
      <c r="B32" s="195" t="s">
        <v>528</v>
      </c>
      <c r="C32" s="625">
        <v>100000</v>
      </c>
      <c r="D32" s="625">
        <v>0</v>
      </c>
      <c r="E32" s="540">
        <f t="shared" si="0"/>
        <v>7451324</v>
      </c>
      <c r="F32" s="627" t="s">
        <v>1153</v>
      </c>
      <c r="G32" s="627" t="s">
        <v>524</v>
      </c>
      <c r="H32" s="627"/>
    </row>
    <row r="33" spans="1:11" ht="16.5" hidden="1" customHeight="1" x14ac:dyDescent="0.3">
      <c r="A33" s="196">
        <v>44587</v>
      </c>
      <c r="B33" s="195" t="s">
        <v>528</v>
      </c>
      <c r="C33" s="625">
        <v>30000</v>
      </c>
      <c r="D33" s="625">
        <v>0</v>
      </c>
      <c r="E33" s="540">
        <f t="shared" si="0"/>
        <v>7481324</v>
      </c>
      <c r="F33" s="627" t="s">
        <v>1154</v>
      </c>
      <c r="G33" s="627" t="s">
        <v>525</v>
      </c>
      <c r="H33" s="627"/>
      <c r="K33" s="440"/>
    </row>
    <row r="34" spans="1:11" ht="16.5" hidden="1" customHeight="1" x14ac:dyDescent="0.3">
      <c r="A34" s="196">
        <v>44587</v>
      </c>
      <c r="B34" s="195" t="s">
        <v>528</v>
      </c>
      <c r="C34" s="625">
        <v>30000</v>
      </c>
      <c r="D34" s="625">
        <v>0</v>
      </c>
      <c r="E34" s="540">
        <f t="shared" si="0"/>
        <v>7511324</v>
      </c>
      <c r="F34" s="627" t="s">
        <v>406</v>
      </c>
      <c r="G34" s="627" t="s">
        <v>406</v>
      </c>
      <c r="H34" s="627"/>
    </row>
    <row r="35" spans="1:11" ht="16.5" hidden="1" customHeight="1" x14ac:dyDescent="0.3">
      <c r="A35" s="196">
        <v>44587</v>
      </c>
      <c r="B35" s="132" t="s">
        <v>20</v>
      </c>
      <c r="C35" s="625"/>
      <c r="D35" s="625">
        <v>3236000</v>
      </c>
      <c r="E35" s="540">
        <f t="shared" si="0"/>
        <v>4275324</v>
      </c>
      <c r="F35" s="627" t="s">
        <v>430</v>
      </c>
      <c r="G35" s="627" t="s">
        <v>430</v>
      </c>
      <c r="H35" s="627"/>
    </row>
    <row r="36" spans="1:11" ht="16.5" hidden="1" customHeight="1" x14ac:dyDescent="0.3">
      <c r="A36" s="196">
        <v>44587</v>
      </c>
      <c r="B36" s="132" t="s">
        <v>20</v>
      </c>
      <c r="C36" s="625"/>
      <c r="D36" s="625">
        <v>3290000</v>
      </c>
      <c r="E36" s="540">
        <f t="shared" si="0"/>
        <v>985324</v>
      </c>
      <c r="F36" s="627" t="s">
        <v>1229</v>
      </c>
      <c r="G36" s="627" t="s">
        <v>526</v>
      </c>
      <c r="H36" s="627" t="s">
        <v>1229</v>
      </c>
    </row>
    <row r="37" spans="1:11" ht="16.5" hidden="1" customHeight="1" x14ac:dyDescent="0.3">
      <c r="A37" s="196">
        <v>44587</v>
      </c>
      <c r="B37" s="195" t="s">
        <v>528</v>
      </c>
      <c r="C37" s="625">
        <v>10000</v>
      </c>
      <c r="D37" s="625">
        <v>0</v>
      </c>
      <c r="E37" s="540">
        <f t="shared" si="0"/>
        <v>995324</v>
      </c>
      <c r="F37" s="627" t="s">
        <v>1155</v>
      </c>
      <c r="G37" s="627" t="s">
        <v>487</v>
      </c>
      <c r="H37" s="627"/>
    </row>
    <row r="38" spans="1:11" ht="16.5" hidden="1" customHeight="1" x14ac:dyDescent="0.3">
      <c r="A38" s="196">
        <v>44588</v>
      </c>
      <c r="B38" s="195" t="s">
        <v>528</v>
      </c>
      <c r="C38" s="625">
        <v>1185000</v>
      </c>
      <c r="D38" s="625">
        <v>0</v>
      </c>
      <c r="E38" s="540">
        <f t="shared" si="0"/>
        <v>2180324</v>
      </c>
      <c r="F38" s="627" t="s">
        <v>406</v>
      </c>
      <c r="G38" s="627" t="s">
        <v>406</v>
      </c>
      <c r="H38" s="627"/>
    </row>
    <row r="39" spans="1:11" ht="16.5" hidden="1" customHeight="1" x14ac:dyDescent="0.3">
      <c r="A39" s="196">
        <v>44588</v>
      </c>
      <c r="B39" s="195" t="s">
        <v>528</v>
      </c>
      <c r="C39" s="625">
        <v>30000</v>
      </c>
      <c r="D39" s="625">
        <v>0</v>
      </c>
      <c r="E39" s="540">
        <f t="shared" si="0"/>
        <v>2210324</v>
      </c>
      <c r="F39" s="627" t="s">
        <v>1132</v>
      </c>
      <c r="G39" s="627" t="s">
        <v>466</v>
      </c>
      <c r="H39" s="627"/>
    </row>
    <row r="40" spans="1:11" ht="16.5" hidden="1" customHeight="1" x14ac:dyDescent="0.3">
      <c r="A40" s="196">
        <v>44589</v>
      </c>
      <c r="B40" s="195" t="s">
        <v>528</v>
      </c>
      <c r="C40" s="625">
        <v>10000</v>
      </c>
      <c r="D40" s="625">
        <v>0</v>
      </c>
      <c r="E40" s="540">
        <f t="shared" si="0"/>
        <v>2220324</v>
      </c>
      <c r="F40" s="627" t="s">
        <v>1156</v>
      </c>
      <c r="G40" s="627" t="s">
        <v>418</v>
      </c>
      <c r="H40" s="627"/>
    </row>
    <row r="41" spans="1:11" ht="16.5" hidden="1" customHeight="1" x14ac:dyDescent="0.3">
      <c r="A41" s="196">
        <v>44589</v>
      </c>
      <c r="B41" s="195" t="s">
        <v>528</v>
      </c>
      <c r="C41" s="625">
        <v>50000</v>
      </c>
      <c r="D41" s="625">
        <v>0</v>
      </c>
      <c r="E41" s="540">
        <f t="shared" si="0"/>
        <v>2270324</v>
      </c>
      <c r="F41" s="627" t="s">
        <v>406</v>
      </c>
      <c r="G41" s="627" t="s">
        <v>406</v>
      </c>
      <c r="H41" s="627"/>
    </row>
    <row r="42" spans="1:11" ht="16.5" hidden="1" customHeight="1" x14ac:dyDescent="0.3">
      <c r="A42" s="196">
        <v>44589</v>
      </c>
      <c r="B42" s="195" t="s">
        <v>528</v>
      </c>
      <c r="C42" s="625">
        <v>20000</v>
      </c>
      <c r="D42" s="625">
        <v>0</v>
      </c>
      <c r="E42" s="540">
        <f t="shared" si="0"/>
        <v>2290324</v>
      </c>
      <c r="F42" s="627" t="s">
        <v>432</v>
      </c>
      <c r="G42" s="627" t="s">
        <v>432</v>
      </c>
      <c r="H42" s="627"/>
    </row>
    <row r="43" spans="1:11" ht="16.5" hidden="1" customHeight="1" x14ac:dyDescent="0.3">
      <c r="A43" s="196">
        <v>44589</v>
      </c>
      <c r="B43" s="132" t="s">
        <v>172</v>
      </c>
      <c r="C43" s="628"/>
      <c r="D43" s="628">
        <v>44990</v>
      </c>
      <c r="E43" s="540">
        <f t="shared" si="0"/>
        <v>2245334</v>
      </c>
      <c r="F43" s="627" t="s">
        <v>1157</v>
      </c>
      <c r="G43" s="627" t="s">
        <v>529</v>
      </c>
      <c r="H43" s="627"/>
    </row>
    <row r="44" spans="1:11" ht="17.25" hidden="1" customHeight="1" thickBot="1" x14ac:dyDescent="0.35">
      <c r="A44" s="424"/>
      <c r="B44" s="139" t="s">
        <v>527</v>
      </c>
      <c r="C44" s="425">
        <f>SUM(C5:C42)</f>
        <v>5010000</v>
      </c>
      <c r="D44" s="425">
        <f>SUM(D5:D43)</f>
        <v>7125990</v>
      </c>
      <c r="E44" s="538"/>
      <c r="F44" s="426"/>
      <c r="G44" s="426"/>
      <c r="H44" s="426"/>
    </row>
    <row r="45" spans="1:11" ht="16.5" hidden="1" customHeight="1" x14ac:dyDescent="0.3">
      <c r="A45" s="283">
        <v>44593</v>
      </c>
      <c r="B45" s="446"/>
      <c r="C45" s="629">
        <v>30000</v>
      </c>
      <c r="D45" s="630">
        <v>0</v>
      </c>
      <c r="E45" s="539">
        <f>E43+C45-D45</f>
        <v>2275334</v>
      </c>
      <c r="F45" s="624" t="s">
        <v>1030</v>
      </c>
      <c r="G45" s="624" t="s">
        <v>405</v>
      </c>
      <c r="H45" s="624"/>
    </row>
    <row r="46" spans="1:11" ht="16.5" hidden="1" customHeight="1" x14ac:dyDescent="0.3">
      <c r="A46" s="196">
        <v>44595</v>
      </c>
      <c r="B46" s="399"/>
      <c r="C46" s="625">
        <v>10000</v>
      </c>
      <c r="D46" s="626">
        <v>0</v>
      </c>
      <c r="E46" s="540">
        <f t="shared" ref="E46:E86" si="1">E45+C46-D46</f>
        <v>2285334</v>
      </c>
      <c r="F46" s="627" t="s">
        <v>1031</v>
      </c>
      <c r="G46" s="627" t="s">
        <v>421</v>
      </c>
      <c r="H46" s="627"/>
    </row>
    <row r="47" spans="1:11" ht="16.5" hidden="1" customHeight="1" x14ac:dyDescent="0.3">
      <c r="A47" s="196">
        <v>44595</v>
      </c>
      <c r="B47" s="399"/>
      <c r="C47" s="625">
        <v>100000</v>
      </c>
      <c r="D47" s="626">
        <v>0</v>
      </c>
      <c r="E47" s="540">
        <f t="shared" si="1"/>
        <v>2385334</v>
      </c>
      <c r="F47" s="627" t="s">
        <v>1051</v>
      </c>
      <c r="G47" s="627" t="s">
        <v>539</v>
      </c>
      <c r="H47" s="627"/>
    </row>
    <row r="48" spans="1:11" ht="16.5" hidden="1" customHeight="1" x14ac:dyDescent="0.3">
      <c r="A48" s="196">
        <v>44595</v>
      </c>
      <c r="B48" s="399"/>
      <c r="C48" s="625">
        <v>50000</v>
      </c>
      <c r="D48" s="626">
        <v>0</v>
      </c>
      <c r="E48" s="540">
        <f t="shared" si="1"/>
        <v>2435334</v>
      </c>
      <c r="F48" s="627" t="s">
        <v>1049</v>
      </c>
      <c r="G48" s="627" t="s">
        <v>465</v>
      </c>
      <c r="H48" s="627"/>
    </row>
    <row r="49" spans="1:8" ht="16.5" hidden="1" customHeight="1" x14ac:dyDescent="0.3">
      <c r="A49" s="196">
        <v>44595</v>
      </c>
      <c r="B49" s="399"/>
      <c r="C49" s="625">
        <v>10000</v>
      </c>
      <c r="D49" s="626">
        <v>0</v>
      </c>
      <c r="E49" s="540">
        <f t="shared" si="1"/>
        <v>2445334</v>
      </c>
      <c r="F49" s="627" t="s">
        <v>1050</v>
      </c>
      <c r="G49" s="627" t="s">
        <v>464</v>
      </c>
      <c r="H49" s="627"/>
    </row>
    <row r="50" spans="1:8" ht="16.5" hidden="1" customHeight="1" x14ac:dyDescent="0.3">
      <c r="A50" s="196">
        <v>44595</v>
      </c>
      <c r="B50" s="399"/>
      <c r="C50" s="625">
        <v>10000</v>
      </c>
      <c r="D50" s="626">
        <v>0</v>
      </c>
      <c r="E50" s="540">
        <f t="shared" si="1"/>
        <v>2455334</v>
      </c>
      <c r="F50" s="627" t="s">
        <v>1048</v>
      </c>
      <c r="G50" s="627" t="s">
        <v>422</v>
      </c>
      <c r="H50" s="627"/>
    </row>
    <row r="51" spans="1:8" ht="16.5" hidden="1" customHeight="1" x14ac:dyDescent="0.3">
      <c r="A51" s="196">
        <v>44595</v>
      </c>
      <c r="B51" s="399"/>
      <c r="C51" s="625">
        <v>20000</v>
      </c>
      <c r="D51" s="626">
        <v>0</v>
      </c>
      <c r="E51" s="540">
        <f t="shared" si="1"/>
        <v>2475334</v>
      </c>
      <c r="F51" s="627" t="s">
        <v>406</v>
      </c>
      <c r="G51" s="627" t="s">
        <v>406</v>
      </c>
      <c r="H51" s="627"/>
    </row>
    <row r="52" spans="1:8" ht="16.5" hidden="1" customHeight="1" x14ac:dyDescent="0.3">
      <c r="A52" s="196">
        <v>44595</v>
      </c>
      <c r="B52" s="399"/>
      <c r="C52" s="625">
        <v>20000</v>
      </c>
      <c r="D52" s="626">
        <v>0</v>
      </c>
      <c r="E52" s="540">
        <f t="shared" si="1"/>
        <v>2495334</v>
      </c>
      <c r="F52" s="627" t="s">
        <v>1128</v>
      </c>
      <c r="G52" s="627" t="s">
        <v>463</v>
      </c>
      <c r="H52" s="627"/>
    </row>
    <row r="53" spans="1:8" ht="16.5" hidden="1" customHeight="1" x14ac:dyDescent="0.3">
      <c r="A53" s="196">
        <v>44596</v>
      </c>
      <c r="B53" s="399"/>
      <c r="C53" s="625">
        <v>500000</v>
      </c>
      <c r="D53" s="626">
        <v>0</v>
      </c>
      <c r="E53" s="540">
        <f t="shared" si="1"/>
        <v>2995334</v>
      </c>
      <c r="F53" s="627" t="s">
        <v>1158</v>
      </c>
      <c r="G53" s="627" t="s">
        <v>537</v>
      </c>
      <c r="H53" s="627"/>
    </row>
    <row r="54" spans="1:8" ht="16.5" hidden="1" customHeight="1" x14ac:dyDescent="0.3">
      <c r="A54" s="196">
        <v>44596</v>
      </c>
      <c r="B54" s="399"/>
      <c r="C54" s="625">
        <v>20000</v>
      </c>
      <c r="D54" s="626">
        <v>0</v>
      </c>
      <c r="E54" s="540">
        <f t="shared" si="1"/>
        <v>3015334</v>
      </c>
      <c r="F54" s="627" t="s">
        <v>1159</v>
      </c>
      <c r="G54" s="627" t="s">
        <v>538</v>
      </c>
      <c r="H54" s="627"/>
    </row>
    <row r="55" spans="1:8" ht="16.5" hidden="1" customHeight="1" x14ac:dyDescent="0.3">
      <c r="A55" s="196">
        <v>44599</v>
      </c>
      <c r="B55" s="399"/>
      <c r="C55" s="625">
        <v>100000</v>
      </c>
      <c r="D55" s="626">
        <v>0</v>
      </c>
      <c r="E55" s="540">
        <f t="shared" si="1"/>
        <v>3115334</v>
      </c>
      <c r="F55" s="627" t="s">
        <v>409</v>
      </c>
      <c r="G55" s="627" t="s">
        <v>409</v>
      </c>
      <c r="H55" s="627"/>
    </row>
    <row r="56" spans="1:8" ht="16.5" hidden="1" customHeight="1" x14ac:dyDescent="0.3">
      <c r="A56" s="196">
        <v>44599</v>
      </c>
      <c r="B56" s="399"/>
      <c r="C56" s="625">
        <v>360000</v>
      </c>
      <c r="D56" s="626">
        <v>0</v>
      </c>
      <c r="E56" s="540">
        <f t="shared" si="1"/>
        <v>3475334</v>
      </c>
      <c r="F56" s="627" t="s">
        <v>406</v>
      </c>
      <c r="G56" s="627" t="s">
        <v>406</v>
      </c>
      <c r="H56" s="627"/>
    </row>
    <row r="57" spans="1:8" ht="16.5" hidden="1" customHeight="1" x14ac:dyDescent="0.3">
      <c r="A57" s="196">
        <v>44599</v>
      </c>
      <c r="B57" s="399"/>
      <c r="C57" s="625"/>
      <c r="D57" s="625">
        <v>55220</v>
      </c>
      <c r="E57" s="540">
        <f t="shared" si="1"/>
        <v>3420114</v>
      </c>
      <c r="F57" s="627" t="s">
        <v>410</v>
      </c>
      <c r="G57" s="627" t="s">
        <v>410</v>
      </c>
      <c r="H57" s="627"/>
    </row>
    <row r="58" spans="1:8" ht="16.5" hidden="1" customHeight="1" x14ac:dyDescent="0.3">
      <c r="A58" s="196">
        <v>44600</v>
      </c>
      <c r="B58" s="399"/>
      <c r="C58" s="625">
        <v>10000</v>
      </c>
      <c r="D58" s="625">
        <v>0</v>
      </c>
      <c r="E58" s="540">
        <f t="shared" si="1"/>
        <v>3430114</v>
      </c>
      <c r="F58" s="627" t="s">
        <v>1146</v>
      </c>
      <c r="G58" s="627" t="s">
        <v>417</v>
      </c>
      <c r="H58" s="627"/>
    </row>
    <row r="59" spans="1:8" ht="16.5" hidden="1" customHeight="1" x14ac:dyDescent="0.3">
      <c r="A59" s="196">
        <v>44601</v>
      </c>
      <c r="B59" s="399"/>
      <c r="C59" s="625">
        <v>515000</v>
      </c>
      <c r="D59" s="625">
        <v>0</v>
      </c>
      <c r="E59" s="540">
        <f t="shared" si="1"/>
        <v>3945114</v>
      </c>
      <c r="F59" s="627" t="s">
        <v>406</v>
      </c>
      <c r="G59" s="627" t="s">
        <v>406</v>
      </c>
      <c r="H59" s="627"/>
    </row>
    <row r="60" spans="1:8" ht="16.5" hidden="1" customHeight="1" x14ac:dyDescent="0.3">
      <c r="A60" s="196">
        <v>44601</v>
      </c>
      <c r="B60" s="399"/>
      <c r="C60" s="625">
        <v>50000</v>
      </c>
      <c r="D60" s="625">
        <v>0</v>
      </c>
      <c r="E60" s="540">
        <f t="shared" si="1"/>
        <v>3995114</v>
      </c>
      <c r="F60" s="627" t="s">
        <v>1160</v>
      </c>
      <c r="G60" s="627" t="s">
        <v>536</v>
      </c>
      <c r="H60" s="627"/>
    </row>
    <row r="61" spans="1:8" ht="16.5" hidden="1" customHeight="1" x14ac:dyDescent="0.3">
      <c r="A61" s="196">
        <v>44601</v>
      </c>
      <c r="B61" s="399"/>
      <c r="C61" s="625">
        <v>50000</v>
      </c>
      <c r="D61" s="625">
        <v>0</v>
      </c>
      <c r="E61" s="540">
        <f t="shared" si="1"/>
        <v>4045114</v>
      </c>
      <c r="F61" s="627" t="s">
        <v>1161</v>
      </c>
      <c r="G61" s="627" t="s">
        <v>535</v>
      </c>
      <c r="H61" s="627"/>
    </row>
    <row r="62" spans="1:8" ht="16.5" hidden="1" customHeight="1" x14ac:dyDescent="0.3">
      <c r="A62" s="196">
        <v>44602</v>
      </c>
      <c r="B62" s="399"/>
      <c r="C62" s="625">
        <v>10000</v>
      </c>
      <c r="D62" s="625">
        <v>0</v>
      </c>
      <c r="E62" s="540">
        <f t="shared" si="1"/>
        <v>4055114</v>
      </c>
      <c r="F62" s="627" t="s">
        <v>1148</v>
      </c>
      <c r="G62" s="627" t="s">
        <v>413</v>
      </c>
      <c r="H62" s="627"/>
    </row>
    <row r="63" spans="1:8" ht="16.5" hidden="1" customHeight="1" x14ac:dyDescent="0.3">
      <c r="A63" s="196">
        <v>44602</v>
      </c>
      <c r="B63" s="399"/>
      <c r="C63" s="625">
        <v>50000</v>
      </c>
      <c r="D63" s="625">
        <v>0</v>
      </c>
      <c r="E63" s="540">
        <f t="shared" si="1"/>
        <v>4105114</v>
      </c>
      <c r="F63" s="627" t="s">
        <v>1034</v>
      </c>
      <c r="G63" s="627" t="s">
        <v>412</v>
      </c>
      <c r="H63" s="627"/>
    </row>
    <row r="64" spans="1:8" ht="16.5" hidden="1" customHeight="1" x14ac:dyDescent="0.3">
      <c r="A64" s="196">
        <v>44602</v>
      </c>
      <c r="B64" s="399"/>
      <c r="C64" s="625">
        <v>10000</v>
      </c>
      <c r="D64" s="625">
        <v>0</v>
      </c>
      <c r="E64" s="540">
        <f t="shared" si="1"/>
        <v>4115114</v>
      </c>
      <c r="F64" s="627" t="s">
        <v>1035</v>
      </c>
      <c r="G64" s="627" t="s">
        <v>510</v>
      </c>
      <c r="H64" s="627"/>
    </row>
    <row r="65" spans="1:8" ht="16.5" hidden="1" customHeight="1" x14ac:dyDescent="0.3">
      <c r="A65" s="196">
        <v>44602</v>
      </c>
      <c r="B65" s="399"/>
      <c r="C65" s="625">
        <v>20000</v>
      </c>
      <c r="D65" s="625">
        <v>0</v>
      </c>
      <c r="E65" s="540">
        <f t="shared" si="1"/>
        <v>4135114</v>
      </c>
      <c r="F65" s="627" t="s">
        <v>1115</v>
      </c>
      <c r="G65" s="627" t="s">
        <v>414</v>
      </c>
      <c r="H65" s="627"/>
    </row>
    <row r="66" spans="1:8" ht="16.5" hidden="1" customHeight="1" x14ac:dyDescent="0.3">
      <c r="A66" s="196">
        <v>44602</v>
      </c>
      <c r="B66" s="399"/>
      <c r="C66" s="625">
        <v>10000</v>
      </c>
      <c r="D66" s="625">
        <v>0</v>
      </c>
      <c r="E66" s="540">
        <f t="shared" si="1"/>
        <v>4145114</v>
      </c>
      <c r="F66" s="627" t="s">
        <v>1036</v>
      </c>
      <c r="G66" s="627" t="s">
        <v>415</v>
      </c>
      <c r="H66" s="627"/>
    </row>
    <row r="67" spans="1:8" ht="16.5" hidden="1" customHeight="1" x14ac:dyDescent="0.3">
      <c r="A67" s="196">
        <v>44606</v>
      </c>
      <c r="B67" s="399"/>
      <c r="C67" s="625">
        <v>10000</v>
      </c>
      <c r="D67" s="625">
        <v>0</v>
      </c>
      <c r="E67" s="540">
        <f t="shared" si="1"/>
        <v>4155114</v>
      </c>
      <c r="F67" s="627" t="s">
        <v>1151</v>
      </c>
      <c r="G67" s="627" t="s">
        <v>513</v>
      </c>
      <c r="H67" s="627"/>
    </row>
    <row r="68" spans="1:8" ht="16.5" hidden="1" customHeight="1" x14ac:dyDescent="0.3">
      <c r="A68" s="196">
        <v>44606</v>
      </c>
      <c r="B68" s="399"/>
      <c r="C68" s="625">
        <v>80000</v>
      </c>
      <c r="D68" s="625">
        <v>0</v>
      </c>
      <c r="E68" s="540">
        <f t="shared" si="1"/>
        <v>4235114</v>
      </c>
      <c r="F68" s="627" t="s">
        <v>406</v>
      </c>
      <c r="G68" s="627" t="s">
        <v>406</v>
      </c>
      <c r="H68" s="627"/>
    </row>
    <row r="69" spans="1:8" ht="16.5" hidden="1" customHeight="1" x14ac:dyDescent="0.3">
      <c r="A69" s="196">
        <v>44609</v>
      </c>
      <c r="B69" s="399"/>
      <c r="C69" s="625">
        <v>1285000</v>
      </c>
      <c r="D69" s="625">
        <v>0</v>
      </c>
      <c r="E69" s="540">
        <f t="shared" si="1"/>
        <v>5520114</v>
      </c>
      <c r="F69" s="627" t="s">
        <v>406</v>
      </c>
      <c r="G69" s="627" t="s">
        <v>406</v>
      </c>
      <c r="H69" s="627"/>
    </row>
    <row r="70" spans="1:8" ht="16.5" hidden="1" customHeight="1" x14ac:dyDescent="0.3">
      <c r="A70" s="196">
        <v>44609</v>
      </c>
      <c r="B70" s="399"/>
      <c r="C70" s="625">
        <v>50000</v>
      </c>
      <c r="D70" s="625">
        <v>0</v>
      </c>
      <c r="E70" s="540">
        <f t="shared" si="1"/>
        <v>5570114</v>
      </c>
      <c r="F70" s="627" t="s">
        <v>1162</v>
      </c>
      <c r="G70" s="627" t="s">
        <v>534</v>
      </c>
      <c r="H70" s="627"/>
    </row>
    <row r="71" spans="1:8" ht="16.5" hidden="1" customHeight="1" x14ac:dyDescent="0.3">
      <c r="A71" s="196">
        <v>44610</v>
      </c>
      <c r="B71" s="399"/>
      <c r="C71" s="625">
        <v>10000</v>
      </c>
      <c r="D71" s="625">
        <v>0</v>
      </c>
      <c r="E71" s="540">
        <f t="shared" si="1"/>
        <v>5580114</v>
      </c>
      <c r="F71" s="627" t="s">
        <v>406</v>
      </c>
      <c r="G71" s="627" t="s">
        <v>406</v>
      </c>
      <c r="H71" s="627"/>
    </row>
    <row r="72" spans="1:8" ht="16.5" hidden="1" customHeight="1" x14ac:dyDescent="0.3">
      <c r="A72" s="196">
        <v>44613</v>
      </c>
      <c r="B72" s="399"/>
      <c r="C72" s="625">
        <v>20000</v>
      </c>
      <c r="D72" s="625">
        <v>0</v>
      </c>
      <c r="E72" s="540">
        <f t="shared" si="1"/>
        <v>5600114</v>
      </c>
      <c r="F72" s="627" t="s">
        <v>1045</v>
      </c>
      <c r="G72" s="627" t="s">
        <v>419</v>
      </c>
      <c r="H72" s="627"/>
    </row>
    <row r="73" spans="1:8" ht="16.5" hidden="1" customHeight="1" x14ac:dyDescent="0.3">
      <c r="A73" s="196">
        <v>44613</v>
      </c>
      <c r="B73" s="399"/>
      <c r="C73" s="625">
        <v>20000</v>
      </c>
      <c r="D73" s="625">
        <v>0</v>
      </c>
      <c r="E73" s="540">
        <f t="shared" si="1"/>
        <v>5620114</v>
      </c>
      <c r="F73" s="627" t="s">
        <v>1044</v>
      </c>
      <c r="G73" s="627" t="s">
        <v>420</v>
      </c>
      <c r="H73" s="627"/>
    </row>
    <row r="74" spans="1:8" ht="16.5" hidden="1" customHeight="1" x14ac:dyDescent="0.3">
      <c r="A74" s="196">
        <v>44613</v>
      </c>
      <c r="B74" s="399"/>
      <c r="C74" s="625">
        <v>30000</v>
      </c>
      <c r="D74" s="625">
        <v>0</v>
      </c>
      <c r="E74" s="540">
        <f t="shared" si="1"/>
        <v>5650114</v>
      </c>
      <c r="F74" s="627" t="s">
        <v>406</v>
      </c>
      <c r="G74" s="627" t="s">
        <v>406</v>
      </c>
      <c r="H74" s="627"/>
    </row>
    <row r="75" spans="1:8" ht="16.5" hidden="1" customHeight="1" x14ac:dyDescent="0.3">
      <c r="A75" s="196">
        <v>44615</v>
      </c>
      <c r="B75" s="399"/>
      <c r="C75" s="625">
        <v>330000</v>
      </c>
      <c r="D75" s="625">
        <v>0</v>
      </c>
      <c r="E75" s="540">
        <f t="shared" si="1"/>
        <v>5980114</v>
      </c>
      <c r="F75" s="627" t="s">
        <v>406</v>
      </c>
      <c r="G75" s="627" t="s">
        <v>406</v>
      </c>
      <c r="H75" s="627"/>
    </row>
    <row r="76" spans="1:8" ht="16.5" hidden="1" customHeight="1" x14ac:dyDescent="0.3">
      <c r="A76" s="196">
        <v>44615</v>
      </c>
      <c r="B76" s="399"/>
      <c r="C76" s="625">
        <v>30000</v>
      </c>
      <c r="D76" s="625">
        <v>0</v>
      </c>
      <c r="E76" s="540">
        <f t="shared" si="1"/>
        <v>6010114</v>
      </c>
      <c r="F76" s="627" t="s">
        <v>1119</v>
      </c>
      <c r="G76" s="627" t="s">
        <v>431</v>
      </c>
      <c r="H76" s="627"/>
    </row>
    <row r="77" spans="1:8" ht="16.5" hidden="1" customHeight="1" x14ac:dyDescent="0.3">
      <c r="A77" s="196">
        <v>44616</v>
      </c>
      <c r="B77" s="399"/>
      <c r="C77" s="625">
        <v>20000</v>
      </c>
      <c r="D77" s="625">
        <v>0</v>
      </c>
      <c r="E77" s="540">
        <f t="shared" si="1"/>
        <v>6030114</v>
      </c>
      <c r="F77" s="627" t="s">
        <v>406</v>
      </c>
      <c r="G77" s="627" t="s">
        <v>406</v>
      </c>
      <c r="H77" s="627"/>
    </row>
    <row r="78" spans="1:8" ht="16.5" hidden="1" customHeight="1" x14ac:dyDescent="0.3">
      <c r="A78" s="196">
        <v>44617</v>
      </c>
      <c r="B78" s="399"/>
      <c r="C78" s="625">
        <v>10000</v>
      </c>
      <c r="D78" s="625">
        <v>0</v>
      </c>
      <c r="E78" s="540">
        <f t="shared" si="1"/>
        <v>6040114</v>
      </c>
      <c r="F78" s="627" t="s">
        <v>406</v>
      </c>
      <c r="G78" s="627" t="s">
        <v>406</v>
      </c>
      <c r="H78" s="627"/>
    </row>
    <row r="79" spans="1:8" ht="16.5" hidden="1" customHeight="1" x14ac:dyDescent="0.3">
      <c r="A79" s="196">
        <v>44620</v>
      </c>
      <c r="B79" s="399"/>
      <c r="C79" s="625">
        <v>50000</v>
      </c>
      <c r="D79" s="625">
        <v>0</v>
      </c>
      <c r="E79" s="540">
        <f t="shared" si="1"/>
        <v>6090114</v>
      </c>
      <c r="F79" s="627" t="s">
        <v>1049</v>
      </c>
      <c r="G79" s="627" t="s">
        <v>465</v>
      </c>
      <c r="H79" s="627"/>
    </row>
    <row r="80" spans="1:8" ht="16.5" hidden="1" customHeight="1" x14ac:dyDescent="0.3">
      <c r="A80" s="196">
        <v>44620</v>
      </c>
      <c r="B80" s="399"/>
      <c r="C80" s="625">
        <v>10000</v>
      </c>
      <c r="D80" s="625">
        <v>0</v>
      </c>
      <c r="E80" s="540">
        <f t="shared" si="1"/>
        <v>6100114</v>
      </c>
      <c r="F80" s="627" t="s">
        <v>1050</v>
      </c>
      <c r="G80" s="627" t="s">
        <v>464</v>
      </c>
      <c r="H80" s="627"/>
    </row>
    <row r="81" spans="1:8" ht="16.5" hidden="1" customHeight="1" x14ac:dyDescent="0.3">
      <c r="A81" s="196">
        <v>44620</v>
      </c>
      <c r="B81" s="399"/>
      <c r="C81" s="625">
        <v>10000</v>
      </c>
      <c r="D81" s="625">
        <v>0</v>
      </c>
      <c r="E81" s="540">
        <f t="shared" si="1"/>
        <v>6110114</v>
      </c>
      <c r="F81" s="627" t="s">
        <v>1048</v>
      </c>
      <c r="G81" s="627" t="s">
        <v>422</v>
      </c>
      <c r="H81" s="627"/>
    </row>
    <row r="82" spans="1:8" ht="16.5" hidden="1" customHeight="1" x14ac:dyDescent="0.3">
      <c r="A82" s="196">
        <v>44620</v>
      </c>
      <c r="B82" s="399"/>
      <c r="C82" s="625">
        <v>1195000</v>
      </c>
      <c r="D82" s="625">
        <v>0</v>
      </c>
      <c r="E82" s="540">
        <f t="shared" si="1"/>
        <v>7305114</v>
      </c>
      <c r="F82" s="627" t="s">
        <v>406</v>
      </c>
      <c r="G82" s="627" t="s">
        <v>406</v>
      </c>
      <c r="H82" s="627"/>
    </row>
    <row r="83" spans="1:8" ht="16.5" hidden="1" customHeight="1" x14ac:dyDescent="0.3">
      <c r="A83" s="196">
        <v>44620</v>
      </c>
      <c r="B83" s="399"/>
      <c r="C83" s="625">
        <v>20000</v>
      </c>
      <c r="D83" s="625">
        <v>0</v>
      </c>
      <c r="E83" s="540">
        <f t="shared" si="1"/>
        <v>7325114</v>
      </c>
      <c r="F83" s="627" t="s">
        <v>432</v>
      </c>
      <c r="G83" s="627" t="s">
        <v>432</v>
      </c>
      <c r="H83" s="627"/>
    </row>
    <row r="84" spans="1:8" ht="16.5" hidden="1" customHeight="1" x14ac:dyDescent="0.3">
      <c r="A84" s="196">
        <v>44620</v>
      </c>
      <c r="B84" s="399"/>
      <c r="C84" s="625">
        <v>100000</v>
      </c>
      <c r="D84" s="625">
        <v>0</v>
      </c>
      <c r="E84" s="540">
        <f t="shared" si="1"/>
        <v>7425114</v>
      </c>
      <c r="F84" s="627" t="s">
        <v>1150</v>
      </c>
      <c r="G84" s="627" t="s">
        <v>512</v>
      </c>
      <c r="H84" s="627"/>
    </row>
    <row r="85" spans="1:8" ht="16.5" hidden="1" customHeight="1" x14ac:dyDescent="0.3">
      <c r="A85" s="196">
        <v>44620</v>
      </c>
      <c r="B85" s="399"/>
      <c r="C85" s="625">
        <v>20000</v>
      </c>
      <c r="D85" s="625">
        <v>0</v>
      </c>
      <c r="E85" s="540">
        <f t="shared" si="1"/>
        <v>7445114</v>
      </c>
      <c r="F85" s="627" t="s">
        <v>1128</v>
      </c>
      <c r="G85" s="627" t="s">
        <v>463</v>
      </c>
      <c r="H85" s="627"/>
    </row>
    <row r="86" spans="1:8" ht="16.5" hidden="1" customHeight="1" x14ac:dyDescent="0.3">
      <c r="A86" s="196">
        <v>44620</v>
      </c>
      <c r="B86" s="399"/>
      <c r="C86" s="631">
        <v>0</v>
      </c>
      <c r="D86" s="414">
        <v>44770</v>
      </c>
      <c r="E86" s="540">
        <f t="shared" si="1"/>
        <v>7400344</v>
      </c>
      <c r="F86" s="627" t="s">
        <v>1157</v>
      </c>
      <c r="G86" s="627" t="s">
        <v>529</v>
      </c>
      <c r="H86" s="627"/>
    </row>
    <row r="87" spans="1:8" ht="17.25" hidden="1" customHeight="1" thickBot="1" x14ac:dyDescent="0.35">
      <c r="A87" s="45"/>
      <c r="B87" s="139" t="s">
        <v>218</v>
      </c>
      <c r="C87" s="425">
        <f>SUM(C45:C86)</f>
        <v>5255000</v>
      </c>
      <c r="D87" s="425">
        <f>SUM(D45:D86)</f>
        <v>99990</v>
      </c>
      <c r="E87" s="538"/>
      <c r="F87" s="426"/>
      <c r="G87" s="426"/>
      <c r="H87" s="426"/>
    </row>
    <row r="88" spans="1:8" ht="16.5" hidden="1" customHeight="1" x14ac:dyDescent="0.3">
      <c r="A88" s="632">
        <v>44621</v>
      </c>
      <c r="B88" s="351" t="s">
        <v>528</v>
      </c>
      <c r="C88" s="629">
        <v>30000</v>
      </c>
      <c r="D88" s="630">
        <v>0</v>
      </c>
      <c r="E88" s="539">
        <f>E86+C88*D88</f>
        <v>7400344</v>
      </c>
      <c r="F88" s="624" t="s">
        <v>1030</v>
      </c>
      <c r="G88" s="624" t="s">
        <v>405</v>
      </c>
      <c r="H88" s="624"/>
    </row>
    <row r="89" spans="1:8" ht="16.5" hidden="1" customHeight="1" x14ac:dyDescent="0.3">
      <c r="A89" s="633">
        <v>44621</v>
      </c>
      <c r="B89" s="195" t="s">
        <v>528</v>
      </c>
      <c r="C89" s="625">
        <v>10000</v>
      </c>
      <c r="D89" s="626">
        <v>0</v>
      </c>
      <c r="E89" s="540">
        <f>E88+C89-D89</f>
        <v>7410344</v>
      </c>
      <c r="F89" s="627" t="s">
        <v>1156</v>
      </c>
      <c r="G89" s="627" t="s">
        <v>418</v>
      </c>
      <c r="H89" s="627"/>
    </row>
    <row r="90" spans="1:8" ht="16.5" hidden="1" customHeight="1" x14ac:dyDescent="0.3">
      <c r="A90" s="633">
        <v>44622</v>
      </c>
      <c r="B90" s="195" t="s">
        <v>528</v>
      </c>
      <c r="C90" s="625">
        <v>70000</v>
      </c>
      <c r="D90" s="626">
        <v>0</v>
      </c>
      <c r="E90" s="540">
        <f t="shared" ref="E90:E135" si="2">E89+C90-D90</f>
        <v>7480344</v>
      </c>
      <c r="F90" s="627" t="s">
        <v>406</v>
      </c>
      <c r="G90" s="627" t="s">
        <v>406</v>
      </c>
      <c r="H90" s="627"/>
    </row>
    <row r="91" spans="1:8" ht="16.5" hidden="1" customHeight="1" x14ac:dyDescent="0.3">
      <c r="A91" s="633">
        <v>44623</v>
      </c>
      <c r="B91" s="195" t="s">
        <v>528</v>
      </c>
      <c r="C91" s="625">
        <v>10000</v>
      </c>
      <c r="D91" s="626">
        <v>0</v>
      </c>
      <c r="E91" s="540">
        <f t="shared" si="2"/>
        <v>7490344</v>
      </c>
      <c r="F91" s="627" t="s">
        <v>1118</v>
      </c>
      <c r="G91" s="627" t="s">
        <v>564</v>
      </c>
      <c r="H91" s="627"/>
    </row>
    <row r="92" spans="1:8" ht="16.5" hidden="1" customHeight="1" x14ac:dyDescent="0.3">
      <c r="A92" s="633">
        <v>44624</v>
      </c>
      <c r="B92" s="195" t="s">
        <v>528</v>
      </c>
      <c r="C92" s="625">
        <v>100000</v>
      </c>
      <c r="D92" s="626">
        <v>0</v>
      </c>
      <c r="E92" s="540">
        <f t="shared" si="2"/>
        <v>7590344</v>
      </c>
      <c r="F92" s="627" t="s">
        <v>1147</v>
      </c>
      <c r="G92" s="627" t="s">
        <v>408</v>
      </c>
      <c r="H92" s="627"/>
    </row>
    <row r="93" spans="1:8" ht="16.5" hidden="1" customHeight="1" x14ac:dyDescent="0.3">
      <c r="A93" s="633">
        <v>44624</v>
      </c>
      <c r="B93" s="195" t="s">
        <v>528</v>
      </c>
      <c r="C93" s="625">
        <v>320000</v>
      </c>
      <c r="D93" s="626">
        <v>0</v>
      </c>
      <c r="E93" s="540">
        <f t="shared" si="2"/>
        <v>7910344</v>
      </c>
      <c r="F93" s="627" t="s">
        <v>406</v>
      </c>
      <c r="G93" s="627" t="s">
        <v>406</v>
      </c>
      <c r="H93" s="627"/>
    </row>
    <row r="94" spans="1:8" ht="16.5" hidden="1" customHeight="1" x14ac:dyDescent="0.3">
      <c r="A94" s="633">
        <v>44624</v>
      </c>
      <c r="B94" s="195" t="s">
        <v>528</v>
      </c>
      <c r="C94" s="625">
        <v>10000</v>
      </c>
      <c r="D94" s="626">
        <v>0</v>
      </c>
      <c r="E94" s="540">
        <f t="shared" si="2"/>
        <v>7920344</v>
      </c>
      <c r="F94" s="627" t="s">
        <v>1146</v>
      </c>
      <c r="G94" s="627" t="s">
        <v>417</v>
      </c>
      <c r="H94" s="627"/>
    </row>
    <row r="95" spans="1:8" ht="16.5" hidden="1" customHeight="1" x14ac:dyDescent="0.3">
      <c r="A95" s="633">
        <v>44625</v>
      </c>
      <c r="B95" s="195" t="s">
        <v>528</v>
      </c>
      <c r="C95" s="625">
        <v>30000</v>
      </c>
      <c r="D95" s="626">
        <v>0</v>
      </c>
      <c r="E95" s="540">
        <f t="shared" si="2"/>
        <v>7950344</v>
      </c>
      <c r="F95" s="627" t="s">
        <v>1132</v>
      </c>
      <c r="G95" s="627" t="s">
        <v>466</v>
      </c>
      <c r="H95" s="627"/>
    </row>
    <row r="96" spans="1:8" ht="16.5" hidden="1" customHeight="1" x14ac:dyDescent="0.3">
      <c r="A96" s="633">
        <v>44627</v>
      </c>
      <c r="B96" s="195" t="s">
        <v>528</v>
      </c>
      <c r="C96" s="625">
        <v>100000</v>
      </c>
      <c r="D96" s="626">
        <v>0</v>
      </c>
      <c r="E96" s="540">
        <f t="shared" si="2"/>
        <v>8050344</v>
      </c>
      <c r="F96" s="627" t="s">
        <v>409</v>
      </c>
      <c r="G96" s="627" t="s">
        <v>409</v>
      </c>
      <c r="H96" s="627"/>
    </row>
    <row r="97" spans="1:8" ht="16.5" hidden="1" customHeight="1" x14ac:dyDescent="0.3">
      <c r="A97" s="633">
        <v>44627</v>
      </c>
      <c r="B97" s="132" t="s">
        <v>172</v>
      </c>
      <c r="C97" s="625">
        <v>0</v>
      </c>
      <c r="D97" s="625">
        <v>4188000</v>
      </c>
      <c r="E97" s="540">
        <f t="shared" si="2"/>
        <v>3862344</v>
      </c>
      <c r="F97" s="627" t="s">
        <v>430</v>
      </c>
      <c r="G97" s="627" t="s">
        <v>430</v>
      </c>
      <c r="H97" s="627"/>
    </row>
    <row r="98" spans="1:8" ht="16.5" hidden="1" customHeight="1" x14ac:dyDescent="0.3">
      <c r="A98" s="633">
        <v>44627</v>
      </c>
      <c r="B98" s="195" t="s">
        <v>528</v>
      </c>
      <c r="C98" s="625">
        <v>10000</v>
      </c>
      <c r="D98" s="625">
        <v>0</v>
      </c>
      <c r="E98" s="540">
        <f t="shared" si="2"/>
        <v>3872344</v>
      </c>
      <c r="F98" s="627" t="s">
        <v>1118</v>
      </c>
      <c r="G98" s="627" t="s">
        <v>564</v>
      </c>
      <c r="H98" s="627"/>
    </row>
    <row r="99" spans="1:8" ht="16.5" hidden="1" customHeight="1" x14ac:dyDescent="0.3">
      <c r="A99" s="633">
        <v>44627</v>
      </c>
      <c r="B99" s="195" t="s">
        <v>528</v>
      </c>
      <c r="C99" s="625">
        <v>40000</v>
      </c>
      <c r="D99" s="625">
        <v>0</v>
      </c>
      <c r="E99" s="540">
        <f t="shared" si="2"/>
        <v>3912344</v>
      </c>
      <c r="F99" s="627" t="s">
        <v>406</v>
      </c>
      <c r="G99" s="627" t="s">
        <v>406</v>
      </c>
      <c r="H99" s="627"/>
    </row>
    <row r="100" spans="1:8" ht="16.5" hidden="1" customHeight="1" x14ac:dyDescent="0.3">
      <c r="A100" s="633">
        <v>44627</v>
      </c>
      <c r="B100" s="132" t="s">
        <v>172</v>
      </c>
      <c r="C100" s="625">
        <v>0</v>
      </c>
      <c r="D100" s="625">
        <v>55000</v>
      </c>
      <c r="E100" s="540">
        <f t="shared" si="2"/>
        <v>3857344</v>
      </c>
      <c r="F100" s="627" t="s">
        <v>410</v>
      </c>
      <c r="G100" s="627" t="s">
        <v>410</v>
      </c>
      <c r="H100" s="627"/>
    </row>
    <row r="101" spans="1:8" ht="16.5" hidden="1" customHeight="1" x14ac:dyDescent="0.3">
      <c r="A101" s="633">
        <v>44628</v>
      </c>
      <c r="B101" s="132" t="s">
        <v>172</v>
      </c>
      <c r="C101" s="625">
        <v>0</v>
      </c>
      <c r="D101" s="625">
        <v>1000000</v>
      </c>
      <c r="E101" s="540">
        <f t="shared" si="2"/>
        <v>2857344</v>
      </c>
      <c r="F101" s="627" t="s">
        <v>511</v>
      </c>
      <c r="G101" s="627" t="s">
        <v>511</v>
      </c>
      <c r="H101" s="627"/>
    </row>
    <row r="102" spans="1:8" ht="16.5" hidden="1" customHeight="1" x14ac:dyDescent="0.3">
      <c r="A102" s="633">
        <v>44630</v>
      </c>
      <c r="B102" s="195" t="s">
        <v>528</v>
      </c>
      <c r="C102" s="625">
        <v>50000</v>
      </c>
      <c r="D102" s="625">
        <v>0</v>
      </c>
      <c r="E102" s="540">
        <f t="shared" si="2"/>
        <v>2907344</v>
      </c>
      <c r="F102" s="627" t="s">
        <v>1034</v>
      </c>
      <c r="G102" s="627" t="s">
        <v>412</v>
      </c>
      <c r="H102" s="627"/>
    </row>
    <row r="103" spans="1:8" ht="16.5" hidden="1" customHeight="1" x14ac:dyDescent="0.3">
      <c r="A103" s="633">
        <v>44630</v>
      </c>
      <c r="B103" s="195" t="s">
        <v>528</v>
      </c>
      <c r="C103" s="625">
        <v>10000</v>
      </c>
      <c r="D103" s="625">
        <v>0</v>
      </c>
      <c r="E103" s="540">
        <f t="shared" si="2"/>
        <v>2917344</v>
      </c>
      <c r="F103" s="627" t="s">
        <v>1148</v>
      </c>
      <c r="G103" s="627" t="s">
        <v>413</v>
      </c>
      <c r="H103" s="627"/>
    </row>
    <row r="104" spans="1:8" ht="16.5" hidden="1" customHeight="1" x14ac:dyDescent="0.3">
      <c r="A104" s="633">
        <v>44630</v>
      </c>
      <c r="B104" s="195" t="s">
        <v>528</v>
      </c>
      <c r="C104" s="625">
        <v>10000</v>
      </c>
      <c r="D104" s="625">
        <v>0</v>
      </c>
      <c r="E104" s="540">
        <f t="shared" si="2"/>
        <v>2927344</v>
      </c>
      <c r="F104" s="627" t="s">
        <v>1035</v>
      </c>
      <c r="G104" s="627" t="s">
        <v>510</v>
      </c>
      <c r="H104" s="627"/>
    </row>
    <row r="105" spans="1:8" ht="16.5" hidden="1" customHeight="1" x14ac:dyDescent="0.3">
      <c r="A105" s="633">
        <v>44630</v>
      </c>
      <c r="B105" s="195" t="s">
        <v>528</v>
      </c>
      <c r="C105" s="625">
        <v>20000</v>
      </c>
      <c r="D105" s="625">
        <v>0</v>
      </c>
      <c r="E105" s="540">
        <f t="shared" si="2"/>
        <v>2947344</v>
      </c>
      <c r="F105" s="627" t="s">
        <v>1115</v>
      </c>
      <c r="G105" s="627" t="s">
        <v>414</v>
      </c>
      <c r="H105" s="627"/>
    </row>
    <row r="106" spans="1:8" ht="16.5" hidden="1" customHeight="1" x14ac:dyDescent="0.3">
      <c r="A106" s="633">
        <v>44630</v>
      </c>
      <c r="B106" s="195" t="s">
        <v>528</v>
      </c>
      <c r="C106" s="625">
        <v>10000</v>
      </c>
      <c r="D106" s="625">
        <v>0</v>
      </c>
      <c r="E106" s="540">
        <f t="shared" si="2"/>
        <v>2957344</v>
      </c>
      <c r="F106" s="627" t="s">
        <v>1036</v>
      </c>
      <c r="G106" s="627" t="s">
        <v>415</v>
      </c>
      <c r="H106" s="627"/>
    </row>
    <row r="107" spans="1:8" ht="16.5" hidden="1" customHeight="1" x14ac:dyDescent="0.3">
      <c r="A107" s="633">
        <v>44630</v>
      </c>
      <c r="B107" s="195" t="s">
        <v>528</v>
      </c>
      <c r="C107" s="625">
        <v>515000</v>
      </c>
      <c r="D107" s="625">
        <v>0</v>
      </c>
      <c r="E107" s="540">
        <f t="shared" si="2"/>
        <v>3472344</v>
      </c>
      <c r="F107" s="627" t="s">
        <v>406</v>
      </c>
      <c r="G107" s="627" t="s">
        <v>406</v>
      </c>
      <c r="H107" s="627"/>
    </row>
    <row r="108" spans="1:8" ht="16.5" hidden="1" customHeight="1" x14ac:dyDescent="0.3">
      <c r="A108" s="633">
        <v>44631</v>
      </c>
      <c r="B108" s="195" t="s">
        <v>528</v>
      </c>
      <c r="C108" s="625">
        <v>30000</v>
      </c>
      <c r="D108" s="625">
        <v>0</v>
      </c>
      <c r="E108" s="540">
        <f t="shared" si="2"/>
        <v>3502344</v>
      </c>
      <c r="F108" s="627" t="s">
        <v>1040</v>
      </c>
      <c r="G108" s="627" t="s">
        <v>565</v>
      </c>
      <c r="H108" s="627"/>
    </row>
    <row r="109" spans="1:8" ht="16.5" hidden="1" customHeight="1" x14ac:dyDescent="0.3">
      <c r="A109" s="633">
        <v>44632</v>
      </c>
      <c r="B109" s="195" t="s">
        <v>528</v>
      </c>
      <c r="C109" s="625">
        <v>10000</v>
      </c>
      <c r="D109" s="625">
        <v>0</v>
      </c>
      <c r="E109" s="540">
        <f t="shared" si="2"/>
        <v>3512344</v>
      </c>
      <c r="F109" s="627" t="s">
        <v>1031</v>
      </c>
      <c r="G109" s="627" t="s">
        <v>421</v>
      </c>
      <c r="H109" s="627"/>
    </row>
    <row r="110" spans="1:8" ht="16.5" hidden="1" customHeight="1" x14ac:dyDescent="0.3">
      <c r="A110" s="633">
        <v>44634</v>
      </c>
      <c r="B110" s="195" t="s">
        <v>528</v>
      </c>
      <c r="C110" s="625">
        <v>10000</v>
      </c>
      <c r="D110" s="625">
        <v>0</v>
      </c>
      <c r="E110" s="540">
        <f t="shared" si="2"/>
        <v>3522344</v>
      </c>
      <c r="F110" s="627" t="s">
        <v>1151</v>
      </c>
      <c r="G110" s="627" t="s">
        <v>513</v>
      </c>
      <c r="H110" s="627"/>
    </row>
    <row r="111" spans="1:8" ht="16.5" hidden="1" customHeight="1" x14ac:dyDescent="0.3">
      <c r="A111" s="633">
        <v>44634</v>
      </c>
      <c r="B111" s="195" t="s">
        <v>528</v>
      </c>
      <c r="C111" s="625">
        <v>80000</v>
      </c>
      <c r="D111" s="625">
        <v>0</v>
      </c>
      <c r="E111" s="540">
        <f t="shared" si="2"/>
        <v>3602344</v>
      </c>
      <c r="F111" s="627" t="s">
        <v>406</v>
      </c>
      <c r="G111" s="627" t="s">
        <v>406</v>
      </c>
      <c r="H111" s="627"/>
    </row>
    <row r="112" spans="1:8" ht="16.5" hidden="1" customHeight="1" x14ac:dyDescent="0.3">
      <c r="A112" s="633">
        <v>44636</v>
      </c>
      <c r="B112" s="195" t="s">
        <v>528</v>
      </c>
      <c r="C112" s="625">
        <v>50000</v>
      </c>
      <c r="D112" s="625">
        <v>0</v>
      </c>
      <c r="E112" s="540">
        <f t="shared" si="2"/>
        <v>3652344</v>
      </c>
      <c r="F112" s="627" t="s">
        <v>1163</v>
      </c>
      <c r="G112" s="627" t="s">
        <v>566</v>
      </c>
      <c r="H112" s="627"/>
    </row>
    <row r="113" spans="1:8" ht="16.5" hidden="1" customHeight="1" x14ac:dyDescent="0.3">
      <c r="A113" s="633">
        <v>44637</v>
      </c>
      <c r="B113" s="195" t="s">
        <v>528</v>
      </c>
      <c r="C113" s="625">
        <v>1285000</v>
      </c>
      <c r="D113" s="625">
        <v>0</v>
      </c>
      <c r="E113" s="540">
        <f t="shared" si="2"/>
        <v>4937344</v>
      </c>
      <c r="F113" s="627" t="s">
        <v>406</v>
      </c>
      <c r="G113" s="627" t="s">
        <v>406</v>
      </c>
      <c r="H113" s="627"/>
    </row>
    <row r="114" spans="1:8" ht="16.5" hidden="1" customHeight="1" x14ac:dyDescent="0.3">
      <c r="A114" s="633">
        <v>44638</v>
      </c>
      <c r="B114" s="195" t="s">
        <v>528</v>
      </c>
      <c r="C114" s="625">
        <v>10000</v>
      </c>
      <c r="D114" s="625">
        <v>0</v>
      </c>
      <c r="E114" s="540">
        <f t="shared" si="2"/>
        <v>4947344</v>
      </c>
      <c r="F114" s="627" t="s">
        <v>406</v>
      </c>
      <c r="G114" s="627" t="s">
        <v>406</v>
      </c>
      <c r="H114" s="627"/>
    </row>
    <row r="115" spans="1:8" ht="16.5" hidden="1" customHeight="1" x14ac:dyDescent="0.3">
      <c r="A115" s="633">
        <v>44641</v>
      </c>
      <c r="B115" s="195" t="s">
        <v>528</v>
      </c>
      <c r="C115" s="625">
        <v>20000</v>
      </c>
      <c r="D115" s="625">
        <v>0</v>
      </c>
      <c r="E115" s="540">
        <f t="shared" si="2"/>
        <v>4967344</v>
      </c>
      <c r="F115" s="627" t="s">
        <v>1045</v>
      </c>
      <c r="G115" s="627" t="s">
        <v>419</v>
      </c>
      <c r="H115" s="627"/>
    </row>
    <row r="116" spans="1:8" ht="16.5" hidden="1" customHeight="1" x14ac:dyDescent="0.3">
      <c r="A116" s="633">
        <v>44641</v>
      </c>
      <c r="B116" s="195" t="s">
        <v>528</v>
      </c>
      <c r="C116" s="625">
        <v>20000</v>
      </c>
      <c r="D116" s="625">
        <v>0</v>
      </c>
      <c r="E116" s="540">
        <f t="shared" si="2"/>
        <v>4987344</v>
      </c>
      <c r="F116" s="627" t="s">
        <v>1044</v>
      </c>
      <c r="G116" s="627" t="s">
        <v>420</v>
      </c>
      <c r="H116" s="627"/>
    </row>
    <row r="117" spans="1:8" ht="16.5" hidden="1" customHeight="1" x14ac:dyDescent="0.3">
      <c r="A117" s="633">
        <v>44641</v>
      </c>
      <c r="B117" s="195" t="s">
        <v>528</v>
      </c>
      <c r="C117" s="625">
        <v>30000</v>
      </c>
      <c r="D117" s="625">
        <v>0</v>
      </c>
      <c r="E117" s="540">
        <f t="shared" si="2"/>
        <v>5017344</v>
      </c>
      <c r="F117" s="627" t="s">
        <v>406</v>
      </c>
      <c r="G117" s="627" t="s">
        <v>406</v>
      </c>
      <c r="H117" s="627"/>
    </row>
    <row r="118" spans="1:8" ht="16.5" hidden="1" customHeight="1" x14ac:dyDescent="0.3">
      <c r="A118" s="633">
        <v>44643</v>
      </c>
      <c r="B118" s="195" t="s">
        <v>528</v>
      </c>
      <c r="C118" s="625">
        <v>10000</v>
      </c>
      <c r="D118" s="625">
        <v>0</v>
      </c>
      <c r="E118" s="540">
        <f t="shared" si="2"/>
        <v>5027344</v>
      </c>
      <c r="F118" s="627" t="s">
        <v>1031</v>
      </c>
      <c r="G118" s="627" t="s">
        <v>421</v>
      </c>
      <c r="H118" s="627"/>
    </row>
    <row r="119" spans="1:8" ht="16.5" hidden="1" customHeight="1" x14ac:dyDescent="0.3">
      <c r="A119" s="633">
        <v>44643</v>
      </c>
      <c r="B119" s="195" t="s">
        <v>528</v>
      </c>
      <c r="C119" s="625">
        <v>310000</v>
      </c>
      <c r="D119" s="625">
        <v>0</v>
      </c>
      <c r="E119" s="540">
        <f t="shared" si="2"/>
        <v>5337344</v>
      </c>
      <c r="F119" s="627" t="s">
        <v>406</v>
      </c>
      <c r="G119" s="627" t="s">
        <v>406</v>
      </c>
      <c r="H119" s="627"/>
    </row>
    <row r="120" spans="1:8" ht="16.5" hidden="1" customHeight="1" x14ac:dyDescent="0.3">
      <c r="A120" s="633">
        <v>44644</v>
      </c>
      <c r="B120" s="195" t="s">
        <v>528</v>
      </c>
      <c r="C120" s="625">
        <v>100000</v>
      </c>
      <c r="D120" s="625">
        <v>0</v>
      </c>
      <c r="E120" s="540">
        <f t="shared" si="2"/>
        <v>5437344</v>
      </c>
      <c r="F120" s="627" t="s">
        <v>1164</v>
      </c>
      <c r="G120" s="627" t="s">
        <v>416</v>
      </c>
      <c r="H120" s="627"/>
    </row>
    <row r="121" spans="1:8" ht="16.5" hidden="1" customHeight="1" x14ac:dyDescent="0.3">
      <c r="A121" s="633">
        <v>44644</v>
      </c>
      <c r="B121" s="195" t="s">
        <v>528</v>
      </c>
      <c r="C121" s="625">
        <v>20000</v>
      </c>
      <c r="D121" s="625">
        <v>0</v>
      </c>
      <c r="E121" s="540">
        <f t="shared" si="2"/>
        <v>5457344</v>
      </c>
      <c r="F121" s="627" t="s">
        <v>406</v>
      </c>
      <c r="G121" s="627" t="s">
        <v>406</v>
      </c>
      <c r="H121" s="627"/>
    </row>
    <row r="122" spans="1:8" ht="16.5" hidden="1" customHeight="1" x14ac:dyDescent="0.3">
      <c r="A122" s="633">
        <v>44645</v>
      </c>
      <c r="B122" s="195" t="s">
        <v>528</v>
      </c>
      <c r="C122" s="625">
        <v>10000</v>
      </c>
      <c r="D122" s="625">
        <v>0</v>
      </c>
      <c r="E122" s="540">
        <f t="shared" si="2"/>
        <v>5467344</v>
      </c>
      <c r="F122" s="627" t="s">
        <v>406</v>
      </c>
      <c r="G122" s="627" t="s">
        <v>406</v>
      </c>
      <c r="H122" s="627"/>
    </row>
    <row r="123" spans="1:8" ht="16.5" hidden="1" customHeight="1" x14ac:dyDescent="0.3">
      <c r="A123" s="633">
        <v>44647</v>
      </c>
      <c r="B123" s="195" t="s">
        <v>528</v>
      </c>
      <c r="C123" s="625">
        <v>100000</v>
      </c>
      <c r="D123" s="625">
        <v>0</v>
      </c>
      <c r="E123" s="540">
        <f t="shared" si="2"/>
        <v>5567344</v>
      </c>
      <c r="F123" s="627" t="s">
        <v>1134</v>
      </c>
      <c r="G123" s="627" t="s">
        <v>567</v>
      </c>
      <c r="H123" s="627"/>
    </row>
    <row r="124" spans="1:8" ht="16.5" hidden="1" customHeight="1" x14ac:dyDescent="0.3">
      <c r="A124" s="633">
        <v>44647</v>
      </c>
      <c r="B124" s="195" t="s">
        <v>528</v>
      </c>
      <c r="C124" s="625">
        <v>30000</v>
      </c>
      <c r="D124" s="625">
        <v>0</v>
      </c>
      <c r="E124" s="540">
        <f t="shared" si="2"/>
        <v>5597344</v>
      </c>
      <c r="F124" s="627" t="s">
        <v>1132</v>
      </c>
      <c r="G124" s="627" t="s">
        <v>466</v>
      </c>
      <c r="H124" s="627"/>
    </row>
    <row r="125" spans="1:8" ht="16.5" hidden="1" customHeight="1" x14ac:dyDescent="0.3">
      <c r="A125" s="633">
        <v>44648</v>
      </c>
      <c r="B125" s="195" t="s">
        <v>528</v>
      </c>
      <c r="C125" s="625">
        <v>1205000</v>
      </c>
      <c r="D125" s="625">
        <v>0</v>
      </c>
      <c r="E125" s="540">
        <f t="shared" si="2"/>
        <v>6802344</v>
      </c>
      <c r="F125" s="627" t="s">
        <v>406</v>
      </c>
      <c r="G125" s="627" t="s">
        <v>406</v>
      </c>
      <c r="H125" s="627"/>
    </row>
    <row r="126" spans="1:8" ht="16.5" hidden="1" customHeight="1" x14ac:dyDescent="0.3">
      <c r="A126" s="633">
        <v>44649</v>
      </c>
      <c r="B126" s="195" t="s">
        <v>528</v>
      </c>
      <c r="C126" s="625">
        <v>10000</v>
      </c>
      <c r="D126" s="625">
        <v>0</v>
      </c>
      <c r="E126" s="540">
        <f t="shared" si="2"/>
        <v>6812344</v>
      </c>
      <c r="F126" s="627" t="s">
        <v>1048</v>
      </c>
      <c r="G126" s="627" t="s">
        <v>422</v>
      </c>
      <c r="H126" s="627"/>
    </row>
    <row r="127" spans="1:8" ht="16.5" hidden="1" customHeight="1" x14ac:dyDescent="0.3">
      <c r="A127" s="633">
        <v>44650</v>
      </c>
      <c r="B127" s="195" t="s">
        <v>528</v>
      </c>
      <c r="C127" s="625">
        <v>1000000</v>
      </c>
      <c r="D127" s="625">
        <v>0</v>
      </c>
      <c r="E127" s="540">
        <f t="shared" si="2"/>
        <v>7812344</v>
      </c>
      <c r="F127" s="627" t="s">
        <v>1165</v>
      </c>
      <c r="G127" s="627" t="s">
        <v>347</v>
      </c>
      <c r="H127" s="627"/>
    </row>
    <row r="128" spans="1:8" ht="16.5" hidden="1" customHeight="1" x14ac:dyDescent="0.3">
      <c r="A128" s="633">
        <v>44650</v>
      </c>
      <c r="B128" s="195" t="s">
        <v>528</v>
      </c>
      <c r="C128" s="625">
        <v>2000000</v>
      </c>
      <c r="D128" s="625">
        <v>0</v>
      </c>
      <c r="E128" s="540">
        <f t="shared" si="2"/>
        <v>9812344</v>
      </c>
      <c r="F128" s="627" t="s">
        <v>1166</v>
      </c>
      <c r="G128" s="627" t="s">
        <v>568</v>
      </c>
      <c r="H128" s="627"/>
    </row>
    <row r="129" spans="1:8" ht="16.5" hidden="1" customHeight="1" x14ac:dyDescent="0.3">
      <c r="A129" s="633">
        <v>44650</v>
      </c>
      <c r="B129" s="195" t="s">
        <v>528</v>
      </c>
      <c r="C129" s="625">
        <v>90000</v>
      </c>
      <c r="D129" s="625">
        <v>0</v>
      </c>
      <c r="E129" s="540">
        <f t="shared" si="2"/>
        <v>9902344</v>
      </c>
      <c r="F129" s="627" t="s">
        <v>406</v>
      </c>
      <c r="G129" s="627" t="s">
        <v>406</v>
      </c>
      <c r="H129" s="627"/>
    </row>
    <row r="130" spans="1:8" ht="16.5" hidden="1" customHeight="1" x14ac:dyDescent="0.3">
      <c r="A130" s="633">
        <v>44651</v>
      </c>
      <c r="B130" s="195" t="s">
        <v>528</v>
      </c>
      <c r="C130" s="625">
        <v>50000</v>
      </c>
      <c r="D130" s="625">
        <v>0</v>
      </c>
      <c r="E130" s="540">
        <f t="shared" si="2"/>
        <v>9952344</v>
      </c>
      <c r="F130" s="627" t="s">
        <v>1049</v>
      </c>
      <c r="G130" s="627" t="s">
        <v>465</v>
      </c>
      <c r="H130" s="627"/>
    </row>
    <row r="131" spans="1:8" ht="16.5" hidden="1" customHeight="1" x14ac:dyDescent="0.3">
      <c r="A131" s="633">
        <v>44651</v>
      </c>
      <c r="B131" s="195" t="s">
        <v>528</v>
      </c>
      <c r="C131" s="625">
        <v>10000</v>
      </c>
      <c r="D131" s="625">
        <v>0</v>
      </c>
      <c r="E131" s="540">
        <f t="shared" si="2"/>
        <v>9962344</v>
      </c>
      <c r="F131" s="627" t="s">
        <v>1050</v>
      </c>
      <c r="G131" s="627" t="s">
        <v>464</v>
      </c>
      <c r="H131" s="627"/>
    </row>
    <row r="132" spans="1:8" ht="16.5" hidden="1" customHeight="1" x14ac:dyDescent="0.3">
      <c r="A132" s="633">
        <v>44651</v>
      </c>
      <c r="B132" s="195" t="s">
        <v>528</v>
      </c>
      <c r="C132" s="625">
        <v>100000</v>
      </c>
      <c r="D132" s="625">
        <v>0</v>
      </c>
      <c r="E132" s="540">
        <f t="shared" si="2"/>
        <v>10062344</v>
      </c>
      <c r="F132" s="627" t="s">
        <v>1147</v>
      </c>
      <c r="G132" s="627" t="s">
        <v>408</v>
      </c>
      <c r="H132" s="627"/>
    </row>
    <row r="133" spans="1:8" ht="16.5" hidden="1" customHeight="1" x14ac:dyDescent="0.3">
      <c r="A133" s="633">
        <v>44651</v>
      </c>
      <c r="B133" s="195" t="s">
        <v>528</v>
      </c>
      <c r="C133" s="625">
        <v>20000</v>
      </c>
      <c r="D133" s="625">
        <v>0</v>
      </c>
      <c r="E133" s="540">
        <f t="shared" si="2"/>
        <v>10082344</v>
      </c>
      <c r="F133" s="627" t="s">
        <v>432</v>
      </c>
      <c r="G133" s="627" t="s">
        <v>432</v>
      </c>
      <c r="H133" s="627"/>
    </row>
    <row r="134" spans="1:8" ht="16.5" hidden="1" customHeight="1" x14ac:dyDescent="0.3">
      <c r="A134" s="633">
        <v>44651</v>
      </c>
      <c r="B134" s="195" t="s">
        <v>528</v>
      </c>
      <c r="C134" s="625">
        <v>20000</v>
      </c>
      <c r="D134" s="625">
        <v>0</v>
      </c>
      <c r="E134" s="540">
        <f t="shared" si="2"/>
        <v>10102344</v>
      </c>
      <c r="F134" s="627" t="s">
        <v>1128</v>
      </c>
      <c r="G134" s="627" t="s">
        <v>463</v>
      </c>
      <c r="H134" s="627"/>
    </row>
    <row r="135" spans="1:8" ht="16.5" hidden="1" customHeight="1" x14ac:dyDescent="0.3">
      <c r="A135" s="633">
        <v>44651</v>
      </c>
      <c r="B135" s="132" t="s">
        <v>172</v>
      </c>
      <c r="C135" s="631">
        <v>0</v>
      </c>
      <c r="D135" s="414">
        <v>48015</v>
      </c>
      <c r="E135" s="540">
        <f t="shared" si="2"/>
        <v>10054329</v>
      </c>
      <c r="F135" s="627" t="s">
        <v>1157</v>
      </c>
      <c r="G135" s="627" t="s">
        <v>529</v>
      </c>
      <c r="H135" s="627"/>
    </row>
    <row r="136" spans="1:8" ht="17.25" hidden="1" customHeight="1" thickBot="1" x14ac:dyDescent="0.35">
      <c r="A136" s="45"/>
      <c r="B136" s="139" t="s">
        <v>218</v>
      </c>
      <c r="C136" s="425">
        <f>SUM(C88:C135)</f>
        <v>7975000</v>
      </c>
      <c r="D136" s="425">
        <f>SUM(D88:D135)</f>
        <v>5291015</v>
      </c>
      <c r="E136" s="538"/>
      <c r="F136" s="426"/>
      <c r="G136" s="426"/>
      <c r="H136" s="426"/>
    </row>
    <row r="137" spans="1:8" ht="16.5" hidden="1" customHeight="1" x14ac:dyDescent="0.3">
      <c r="A137" s="632">
        <v>44652</v>
      </c>
      <c r="B137" s="351" t="s">
        <v>9</v>
      </c>
      <c r="C137" s="629">
        <v>30000</v>
      </c>
      <c r="D137" s="630">
        <v>0</v>
      </c>
      <c r="E137" s="539">
        <f>E135+C137-D137</f>
        <v>10084329</v>
      </c>
      <c r="F137" s="624" t="s">
        <v>1030</v>
      </c>
      <c r="G137" s="624" t="s">
        <v>405</v>
      </c>
      <c r="H137" s="624"/>
    </row>
    <row r="138" spans="1:8" ht="16.5" hidden="1" customHeight="1" x14ac:dyDescent="0.3">
      <c r="A138" s="633">
        <v>44652</v>
      </c>
      <c r="B138" s="195" t="s">
        <v>9</v>
      </c>
      <c r="C138" s="625">
        <v>60000</v>
      </c>
      <c r="D138" s="626">
        <v>0</v>
      </c>
      <c r="E138" s="540">
        <f>E137+C138-D138</f>
        <v>10144329</v>
      </c>
      <c r="F138" s="627" t="s">
        <v>406</v>
      </c>
      <c r="G138" s="627" t="s">
        <v>406</v>
      </c>
      <c r="H138" s="627"/>
    </row>
    <row r="139" spans="1:8" ht="16.5" hidden="1" customHeight="1" x14ac:dyDescent="0.3">
      <c r="A139" s="633">
        <v>44655</v>
      </c>
      <c r="B139" s="195" t="s">
        <v>9</v>
      </c>
      <c r="C139" s="625">
        <v>260000</v>
      </c>
      <c r="D139" s="626">
        <v>0</v>
      </c>
      <c r="E139" s="540">
        <f t="shared" ref="E139:E174" si="3">E138+C139-D139</f>
        <v>10404329</v>
      </c>
      <c r="F139" s="627" t="s">
        <v>406</v>
      </c>
      <c r="G139" s="627" t="s">
        <v>406</v>
      </c>
      <c r="H139" s="627"/>
    </row>
    <row r="140" spans="1:8" ht="16.5" hidden="1" customHeight="1" x14ac:dyDescent="0.3">
      <c r="A140" s="633">
        <v>44655</v>
      </c>
      <c r="B140" s="195" t="s">
        <v>582</v>
      </c>
      <c r="C140" s="625">
        <v>0</v>
      </c>
      <c r="D140" s="625">
        <v>6320000</v>
      </c>
      <c r="E140" s="540">
        <f t="shared" si="3"/>
        <v>4084329</v>
      </c>
      <c r="F140" s="627" t="s">
        <v>430</v>
      </c>
      <c r="G140" s="627" t="s">
        <v>430</v>
      </c>
      <c r="H140" s="627"/>
    </row>
    <row r="141" spans="1:8" ht="16.5" hidden="1" customHeight="1" x14ac:dyDescent="0.3">
      <c r="A141" s="633">
        <v>44655</v>
      </c>
      <c r="B141" s="195" t="s">
        <v>9</v>
      </c>
      <c r="C141" s="625">
        <v>500000</v>
      </c>
      <c r="D141" s="626">
        <v>0</v>
      </c>
      <c r="E141" s="540">
        <f t="shared" si="3"/>
        <v>4584329</v>
      </c>
      <c r="F141" s="627" t="s">
        <v>1167</v>
      </c>
      <c r="G141" s="627" t="s">
        <v>583</v>
      </c>
      <c r="H141" s="627"/>
    </row>
    <row r="142" spans="1:8" ht="16.5" hidden="1" customHeight="1" x14ac:dyDescent="0.3">
      <c r="A142" s="633">
        <v>44656</v>
      </c>
      <c r="B142" s="195" t="s">
        <v>9</v>
      </c>
      <c r="C142" s="625">
        <v>100000</v>
      </c>
      <c r="D142" s="625">
        <v>0</v>
      </c>
      <c r="E142" s="540">
        <f t="shared" si="3"/>
        <v>4684329</v>
      </c>
      <c r="F142" s="627" t="s">
        <v>409</v>
      </c>
      <c r="G142" s="627" t="s">
        <v>409</v>
      </c>
      <c r="H142" s="627"/>
    </row>
    <row r="143" spans="1:8" ht="16.5" hidden="1" customHeight="1" x14ac:dyDescent="0.3">
      <c r="A143" s="633">
        <v>44656</v>
      </c>
      <c r="B143" s="132" t="s">
        <v>172</v>
      </c>
      <c r="C143" s="625">
        <v>0</v>
      </c>
      <c r="D143" s="625">
        <v>55770</v>
      </c>
      <c r="E143" s="540">
        <f t="shared" si="3"/>
        <v>4628559</v>
      </c>
      <c r="F143" s="627" t="s">
        <v>410</v>
      </c>
      <c r="G143" s="627" t="s">
        <v>410</v>
      </c>
      <c r="H143" s="627"/>
    </row>
    <row r="144" spans="1:8" ht="16.5" hidden="1" customHeight="1" x14ac:dyDescent="0.3">
      <c r="A144" s="633">
        <v>44657</v>
      </c>
      <c r="B144" s="195" t="s">
        <v>9</v>
      </c>
      <c r="C144" s="625">
        <v>10000</v>
      </c>
      <c r="D144" s="625">
        <v>0</v>
      </c>
      <c r="E144" s="540">
        <f t="shared" si="3"/>
        <v>4638559</v>
      </c>
      <c r="F144" s="627" t="s">
        <v>1118</v>
      </c>
      <c r="G144" s="627" t="s">
        <v>564</v>
      </c>
      <c r="H144" s="627"/>
    </row>
    <row r="145" spans="1:8" ht="16.5" hidden="1" customHeight="1" x14ac:dyDescent="0.3">
      <c r="A145" s="633">
        <v>44657</v>
      </c>
      <c r="B145" s="195" t="s">
        <v>9</v>
      </c>
      <c r="C145" s="625">
        <v>40000</v>
      </c>
      <c r="D145" s="625">
        <v>0</v>
      </c>
      <c r="E145" s="540">
        <f t="shared" si="3"/>
        <v>4678559</v>
      </c>
      <c r="F145" s="627" t="s">
        <v>406</v>
      </c>
      <c r="G145" s="627" t="s">
        <v>406</v>
      </c>
      <c r="H145" s="627"/>
    </row>
    <row r="146" spans="1:8" ht="16.5" hidden="1" customHeight="1" x14ac:dyDescent="0.3">
      <c r="A146" s="633">
        <v>44658</v>
      </c>
      <c r="B146" s="195" t="s">
        <v>9</v>
      </c>
      <c r="C146" s="625">
        <v>10000</v>
      </c>
      <c r="D146" s="625">
        <v>0</v>
      </c>
      <c r="E146" s="540">
        <f t="shared" si="3"/>
        <v>4688559</v>
      </c>
      <c r="F146" s="627" t="s">
        <v>1168</v>
      </c>
      <c r="G146" s="627" t="s">
        <v>429</v>
      </c>
      <c r="H146" s="627"/>
    </row>
    <row r="147" spans="1:8" ht="16.5" hidden="1" customHeight="1" x14ac:dyDescent="0.3">
      <c r="A147" s="633">
        <v>44658</v>
      </c>
      <c r="B147" s="195" t="s">
        <v>9</v>
      </c>
      <c r="C147" s="625">
        <v>475000</v>
      </c>
      <c r="D147" s="625">
        <v>0</v>
      </c>
      <c r="E147" s="540">
        <f t="shared" si="3"/>
        <v>5163559</v>
      </c>
      <c r="F147" s="627" t="s">
        <v>406</v>
      </c>
      <c r="G147" s="627" t="s">
        <v>406</v>
      </c>
      <c r="H147" s="627"/>
    </row>
    <row r="148" spans="1:8" ht="16.5" hidden="1" customHeight="1" x14ac:dyDescent="0.3">
      <c r="A148" s="633">
        <v>44659</v>
      </c>
      <c r="B148" s="195" t="s">
        <v>9</v>
      </c>
      <c r="C148" s="625">
        <v>20000</v>
      </c>
      <c r="D148" s="625">
        <v>0</v>
      </c>
      <c r="E148" s="540">
        <f t="shared" si="3"/>
        <v>5183559</v>
      </c>
      <c r="F148" s="627" t="s">
        <v>406</v>
      </c>
      <c r="G148" s="627" t="s">
        <v>406</v>
      </c>
      <c r="H148" s="627"/>
    </row>
    <row r="149" spans="1:8" ht="16.5" hidden="1" customHeight="1" x14ac:dyDescent="0.3">
      <c r="A149" s="633">
        <v>44660</v>
      </c>
      <c r="B149" s="195" t="s">
        <v>9</v>
      </c>
      <c r="C149" s="625">
        <v>10000</v>
      </c>
      <c r="D149" s="625">
        <v>0</v>
      </c>
      <c r="E149" s="540">
        <f t="shared" si="3"/>
        <v>5193559</v>
      </c>
      <c r="F149" s="627" t="s">
        <v>1031</v>
      </c>
      <c r="G149" s="627" t="s">
        <v>421</v>
      </c>
      <c r="H149" s="627"/>
    </row>
    <row r="150" spans="1:8" ht="16.5" hidden="1" customHeight="1" x14ac:dyDescent="0.3">
      <c r="A150" s="633">
        <v>44661</v>
      </c>
      <c r="B150" s="195" t="s">
        <v>9</v>
      </c>
      <c r="C150" s="625">
        <v>10000</v>
      </c>
      <c r="D150" s="625">
        <v>0</v>
      </c>
      <c r="E150" s="540">
        <f t="shared" si="3"/>
        <v>5203559</v>
      </c>
      <c r="F150" s="627" t="s">
        <v>1146</v>
      </c>
      <c r="G150" s="627" t="s">
        <v>417</v>
      </c>
      <c r="H150" s="627"/>
    </row>
    <row r="151" spans="1:8" ht="16.5" hidden="1" customHeight="1" x14ac:dyDescent="0.3">
      <c r="A151" s="633">
        <v>44662</v>
      </c>
      <c r="B151" s="195" t="s">
        <v>9</v>
      </c>
      <c r="C151" s="625">
        <v>50000</v>
      </c>
      <c r="D151" s="625">
        <v>0</v>
      </c>
      <c r="E151" s="540">
        <f t="shared" si="3"/>
        <v>5253559</v>
      </c>
      <c r="F151" s="627" t="s">
        <v>1034</v>
      </c>
      <c r="G151" s="627" t="s">
        <v>412</v>
      </c>
      <c r="H151" s="627"/>
    </row>
    <row r="152" spans="1:8" ht="16.5" hidden="1" customHeight="1" x14ac:dyDescent="0.3">
      <c r="A152" s="633">
        <v>44662</v>
      </c>
      <c r="B152" s="195" t="s">
        <v>9</v>
      </c>
      <c r="C152" s="625">
        <v>10000</v>
      </c>
      <c r="D152" s="625">
        <v>0</v>
      </c>
      <c r="E152" s="540">
        <f t="shared" si="3"/>
        <v>5263559</v>
      </c>
      <c r="F152" s="627" t="s">
        <v>1148</v>
      </c>
      <c r="G152" s="627" t="s">
        <v>413</v>
      </c>
      <c r="H152" s="627"/>
    </row>
    <row r="153" spans="1:8" ht="16.5" hidden="1" customHeight="1" x14ac:dyDescent="0.3">
      <c r="A153" s="633">
        <v>44662</v>
      </c>
      <c r="B153" s="195" t="s">
        <v>9</v>
      </c>
      <c r="C153" s="625">
        <v>30000</v>
      </c>
      <c r="D153" s="625">
        <v>0</v>
      </c>
      <c r="E153" s="540">
        <f t="shared" si="3"/>
        <v>5293559</v>
      </c>
      <c r="F153" s="627" t="s">
        <v>1040</v>
      </c>
      <c r="G153" s="627" t="s">
        <v>565</v>
      </c>
      <c r="H153" s="627"/>
    </row>
    <row r="154" spans="1:8" ht="16.5" hidden="1" customHeight="1" x14ac:dyDescent="0.3">
      <c r="A154" s="633">
        <v>44662</v>
      </c>
      <c r="B154" s="195" t="s">
        <v>9</v>
      </c>
      <c r="C154" s="625">
        <v>10000</v>
      </c>
      <c r="D154" s="625">
        <v>0</v>
      </c>
      <c r="E154" s="540">
        <f t="shared" si="3"/>
        <v>5303559</v>
      </c>
      <c r="F154" s="627" t="s">
        <v>1035</v>
      </c>
      <c r="G154" s="627" t="s">
        <v>510</v>
      </c>
      <c r="H154" s="627"/>
    </row>
    <row r="155" spans="1:8" ht="16.5" hidden="1" customHeight="1" x14ac:dyDescent="0.3">
      <c r="A155" s="633">
        <v>44662</v>
      </c>
      <c r="B155" s="195" t="s">
        <v>9</v>
      </c>
      <c r="C155" s="625">
        <v>10000</v>
      </c>
      <c r="D155" s="625">
        <v>0</v>
      </c>
      <c r="E155" s="540">
        <f t="shared" si="3"/>
        <v>5313559</v>
      </c>
      <c r="F155" s="627" t="s">
        <v>1036</v>
      </c>
      <c r="G155" s="627" t="s">
        <v>415</v>
      </c>
      <c r="H155" s="627"/>
    </row>
    <row r="156" spans="1:8" ht="16.5" hidden="1" customHeight="1" x14ac:dyDescent="0.3">
      <c r="A156" s="633">
        <v>44662</v>
      </c>
      <c r="B156" s="195" t="s">
        <v>9</v>
      </c>
      <c r="C156" s="625">
        <v>20000</v>
      </c>
      <c r="D156" s="625">
        <v>0</v>
      </c>
      <c r="E156" s="540">
        <f t="shared" si="3"/>
        <v>5333559</v>
      </c>
      <c r="F156" s="627" t="s">
        <v>406</v>
      </c>
      <c r="G156" s="627" t="s">
        <v>406</v>
      </c>
      <c r="H156" s="627"/>
    </row>
    <row r="157" spans="1:8" ht="16.5" hidden="1" customHeight="1" x14ac:dyDescent="0.3">
      <c r="A157" s="633">
        <v>44663</v>
      </c>
      <c r="B157" s="195" t="s">
        <v>9</v>
      </c>
      <c r="C157" s="625">
        <v>20000</v>
      </c>
      <c r="D157" s="625">
        <v>0</v>
      </c>
      <c r="E157" s="540">
        <f t="shared" si="3"/>
        <v>5353559</v>
      </c>
      <c r="F157" s="627" t="s">
        <v>1115</v>
      </c>
      <c r="G157" s="627" t="s">
        <v>414</v>
      </c>
      <c r="H157" s="627"/>
    </row>
    <row r="158" spans="1:8" ht="16.5" hidden="1" customHeight="1" x14ac:dyDescent="0.3">
      <c r="A158" s="633">
        <v>44664</v>
      </c>
      <c r="B158" s="195" t="s">
        <v>9</v>
      </c>
      <c r="C158" s="625">
        <v>10000</v>
      </c>
      <c r="D158" s="625">
        <v>0</v>
      </c>
      <c r="E158" s="540">
        <f t="shared" si="3"/>
        <v>5363559</v>
      </c>
      <c r="F158" s="627" t="s">
        <v>1151</v>
      </c>
      <c r="G158" s="627" t="s">
        <v>513</v>
      </c>
      <c r="H158" s="627"/>
    </row>
    <row r="159" spans="1:8" ht="16.5" hidden="1" customHeight="1" x14ac:dyDescent="0.3">
      <c r="A159" s="633">
        <v>44664</v>
      </c>
      <c r="B159" s="195" t="s">
        <v>9</v>
      </c>
      <c r="C159" s="625">
        <v>80000</v>
      </c>
      <c r="D159" s="625">
        <v>0</v>
      </c>
      <c r="E159" s="540">
        <f t="shared" si="3"/>
        <v>5443559</v>
      </c>
      <c r="F159" s="627" t="s">
        <v>406</v>
      </c>
      <c r="G159" s="627" t="s">
        <v>406</v>
      </c>
      <c r="H159" s="627"/>
    </row>
    <row r="160" spans="1:8" ht="16.5" hidden="1" customHeight="1" x14ac:dyDescent="0.3">
      <c r="A160" s="633">
        <v>44669</v>
      </c>
      <c r="B160" s="195" t="s">
        <v>9</v>
      </c>
      <c r="C160" s="625">
        <v>1285000</v>
      </c>
      <c r="D160" s="625">
        <v>0</v>
      </c>
      <c r="E160" s="540">
        <f t="shared" si="3"/>
        <v>6728559</v>
      </c>
      <c r="F160" s="627" t="s">
        <v>406</v>
      </c>
      <c r="G160" s="627" t="s">
        <v>406</v>
      </c>
      <c r="H160" s="627"/>
    </row>
    <row r="161" spans="1:8" ht="16.5" hidden="1" customHeight="1" x14ac:dyDescent="0.3">
      <c r="A161" s="633">
        <v>44670</v>
      </c>
      <c r="B161" s="195" t="s">
        <v>586</v>
      </c>
      <c r="C161" s="625">
        <v>0</v>
      </c>
      <c r="D161" s="625">
        <v>5000000</v>
      </c>
      <c r="E161" s="540">
        <f t="shared" si="3"/>
        <v>1728559</v>
      </c>
      <c r="F161" s="627" t="s">
        <v>1230</v>
      </c>
      <c r="G161" s="627" t="s">
        <v>584</v>
      </c>
      <c r="H161" s="627"/>
    </row>
    <row r="162" spans="1:8" ht="16.5" hidden="1" customHeight="1" x14ac:dyDescent="0.3">
      <c r="A162" s="633">
        <v>44671</v>
      </c>
      <c r="B162" s="195" t="s">
        <v>9</v>
      </c>
      <c r="C162" s="625">
        <v>20000</v>
      </c>
      <c r="D162" s="625">
        <v>0</v>
      </c>
      <c r="E162" s="540">
        <f t="shared" si="3"/>
        <v>1748559</v>
      </c>
      <c r="F162" s="627" t="s">
        <v>1045</v>
      </c>
      <c r="G162" s="627" t="s">
        <v>419</v>
      </c>
      <c r="H162" s="627"/>
    </row>
    <row r="163" spans="1:8" ht="16.5" hidden="1" customHeight="1" x14ac:dyDescent="0.3">
      <c r="A163" s="633">
        <v>44671</v>
      </c>
      <c r="B163" s="195" t="s">
        <v>9</v>
      </c>
      <c r="C163" s="625">
        <v>20000</v>
      </c>
      <c r="D163" s="625">
        <v>0</v>
      </c>
      <c r="E163" s="540">
        <f t="shared" si="3"/>
        <v>1768559</v>
      </c>
      <c r="F163" s="627" t="s">
        <v>1044</v>
      </c>
      <c r="G163" s="627" t="s">
        <v>420</v>
      </c>
      <c r="H163" s="627"/>
    </row>
    <row r="164" spans="1:8" ht="16.5" hidden="1" customHeight="1" x14ac:dyDescent="0.3">
      <c r="A164" s="633">
        <v>44671</v>
      </c>
      <c r="B164" s="195" t="s">
        <v>9</v>
      </c>
      <c r="C164" s="625">
        <v>40000</v>
      </c>
      <c r="D164" s="625">
        <v>0</v>
      </c>
      <c r="E164" s="540">
        <f t="shared" si="3"/>
        <v>1808559</v>
      </c>
      <c r="F164" s="627" t="s">
        <v>406</v>
      </c>
      <c r="G164" s="627" t="s">
        <v>406</v>
      </c>
      <c r="H164" s="627"/>
    </row>
    <row r="165" spans="1:8" ht="16.5" hidden="1" customHeight="1" x14ac:dyDescent="0.3">
      <c r="A165" s="633">
        <v>44673</v>
      </c>
      <c r="B165" s="195" t="s">
        <v>9</v>
      </c>
      <c r="C165" s="625">
        <v>230000</v>
      </c>
      <c r="D165" s="625">
        <v>0</v>
      </c>
      <c r="E165" s="540">
        <f t="shared" si="3"/>
        <v>2038559</v>
      </c>
      <c r="F165" s="627" t="s">
        <v>406</v>
      </c>
      <c r="G165" s="627" t="s">
        <v>406</v>
      </c>
      <c r="H165" s="627"/>
    </row>
    <row r="166" spans="1:8" ht="16.5" hidden="1" customHeight="1" x14ac:dyDescent="0.3">
      <c r="A166" s="633">
        <v>44676</v>
      </c>
      <c r="B166" s="195" t="s">
        <v>9</v>
      </c>
      <c r="C166" s="625">
        <v>90000</v>
      </c>
      <c r="D166" s="625">
        <v>0</v>
      </c>
      <c r="E166" s="540">
        <f t="shared" si="3"/>
        <v>2128559</v>
      </c>
      <c r="F166" s="627" t="s">
        <v>406</v>
      </c>
      <c r="G166" s="627" t="s">
        <v>406</v>
      </c>
      <c r="H166" s="627"/>
    </row>
    <row r="167" spans="1:8" ht="16.5" hidden="1" customHeight="1" x14ac:dyDescent="0.3">
      <c r="A167" s="633">
        <v>44677</v>
      </c>
      <c r="B167" s="195" t="s">
        <v>9</v>
      </c>
      <c r="C167" s="625">
        <v>100000</v>
      </c>
      <c r="D167" s="625">
        <v>0</v>
      </c>
      <c r="E167" s="540">
        <f t="shared" si="3"/>
        <v>2228559</v>
      </c>
      <c r="F167" s="627" t="s">
        <v>1150</v>
      </c>
      <c r="G167" s="627" t="s">
        <v>512</v>
      </c>
      <c r="H167" s="627"/>
    </row>
    <row r="168" spans="1:8" ht="16.5" hidden="1" customHeight="1" x14ac:dyDescent="0.3">
      <c r="A168" s="633">
        <v>44678</v>
      </c>
      <c r="B168" s="195" t="s">
        <v>9</v>
      </c>
      <c r="C168" s="625">
        <v>1205000</v>
      </c>
      <c r="D168" s="625">
        <v>0</v>
      </c>
      <c r="E168" s="540">
        <f t="shared" si="3"/>
        <v>3433559</v>
      </c>
      <c r="F168" s="627" t="s">
        <v>406</v>
      </c>
      <c r="G168" s="627" t="s">
        <v>406</v>
      </c>
      <c r="H168" s="627"/>
    </row>
    <row r="169" spans="1:8" ht="16.5" hidden="1" customHeight="1" x14ac:dyDescent="0.3">
      <c r="A169" s="633">
        <v>44679</v>
      </c>
      <c r="B169" s="195" t="s">
        <v>9</v>
      </c>
      <c r="C169" s="625">
        <v>30000</v>
      </c>
      <c r="D169" s="625">
        <v>0</v>
      </c>
      <c r="E169" s="540">
        <f t="shared" si="3"/>
        <v>3463559</v>
      </c>
      <c r="F169" s="627" t="s">
        <v>1132</v>
      </c>
      <c r="G169" s="627" t="s">
        <v>466</v>
      </c>
      <c r="H169" s="627"/>
    </row>
    <row r="170" spans="1:8" ht="16.5" hidden="1" customHeight="1" x14ac:dyDescent="0.3">
      <c r="A170" s="633">
        <v>44679</v>
      </c>
      <c r="B170" s="195" t="s">
        <v>9</v>
      </c>
      <c r="C170" s="625">
        <v>50000</v>
      </c>
      <c r="D170" s="625">
        <v>0</v>
      </c>
      <c r="E170" s="540">
        <f t="shared" si="3"/>
        <v>3513559</v>
      </c>
      <c r="F170" s="627" t="s">
        <v>406</v>
      </c>
      <c r="G170" s="627" t="s">
        <v>406</v>
      </c>
      <c r="H170" s="627"/>
    </row>
    <row r="171" spans="1:8" ht="16.5" hidden="1" customHeight="1" x14ac:dyDescent="0.3">
      <c r="A171" s="633">
        <v>44680</v>
      </c>
      <c r="B171" s="195" t="s">
        <v>9</v>
      </c>
      <c r="C171" s="625">
        <v>10000</v>
      </c>
      <c r="D171" s="625">
        <v>0</v>
      </c>
      <c r="E171" s="540">
        <f>E170+C171-D171</f>
        <v>3523559</v>
      </c>
      <c r="F171" s="627" t="s">
        <v>1048</v>
      </c>
      <c r="G171" s="627" t="s">
        <v>422</v>
      </c>
      <c r="H171" s="627"/>
    </row>
    <row r="172" spans="1:8" ht="16.5" hidden="1" customHeight="1" x14ac:dyDescent="0.3">
      <c r="A172" s="633">
        <v>44680</v>
      </c>
      <c r="B172" s="195" t="s">
        <v>9</v>
      </c>
      <c r="C172" s="625">
        <v>20000</v>
      </c>
      <c r="D172" s="625">
        <v>0</v>
      </c>
      <c r="E172" s="540">
        <f t="shared" si="3"/>
        <v>3543559</v>
      </c>
      <c r="F172" s="627" t="s">
        <v>406</v>
      </c>
      <c r="G172" s="627" t="s">
        <v>406</v>
      </c>
      <c r="H172" s="627"/>
    </row>
    <row r="173" spans="1:8" ht="16.5" hidden="1" customHeight="1" x14ac:dyDescent="0.3">
      <c r="A173" s="633">
        <v>44680</v>
      </c>
      <c r="B173" s="195" t="s">
        <v>9</v>
      </c>
      <c r="C173" s="625">
        <v>20000</v>
      </c>
      <c r="D173" s="625">
        <v>0</v>
      </c>
      <c r="E173" s="540">
        <f t="shared" si="3"/>
        <v>3563559</v>
      </c>
      <c r="F173" s="627" t="s">
        <v>432</v>
      </c>
      <c r="G173" s="627" t="s">
        <v>432</v>
      </c>
      <c r="H173" s="627"/>
    </row>
    <row r="174" spans="1:8" ht="16.5" hidden="1" customHeight="1" x14ac:dyDescent="0.3">
      <c r="A174" s="633">
        <v>44681</v>
      </c>
      <c r="B174" s="195" t="s">
        <v>9</v>
      </c>
      <c r="C174" s="625">
        <v>10000</v>
      </c>
      <c r="D174" s="625">
        <v>0</v>
      </c>
      <c r="E174" s="540">
        <f t="shared" si="3"/>
        <v>3573559</v>
      </c>
      <c r="F174" s="627" t="s">
        <v>1041</v>
      </c>
      <c r="G174" s="627" t="s">
        <v>581</v>
      </c>
      <c r="H174" s="627"/>
    </row>
    <row r="175" spans="1:8" ht="16.5" hidden="1" customHeight="1" x14ac:dyDescent="0.3">
      <c r="A175" s="634">
        <v>44681</v>
      </c>
      <c r="B175" s="132" t="s">
        <v>172</v>
      </c>
      <c r="C175" s="631">
        <v>0</v>
      </c>
      <c r="D175" s="434">
        <v>45870</v>
      </c>
      <c r="E175" s="540">
        <f>E174+C175-D175</f>
        <v>3527689</v>
      </c>
      <c r="F175" s="426" t="s">
        <v>793</v>
      </c>
      <c r="G175" s="426" t="s">
        <v>585</v>
      </c>
      <c r="H175" s="426"/>
    </row>
    <row r="176" spans="1:8" ht="17.25" hidden="1" customHeight="1" thickBot="1" x14ac:dyDescent="0.35">
      <c r="A176" s="634"/>
      <c r="B176" s="139" t="s">
        <v>218</v>
      </c>
      <c r="C176" s="425">
        <f>SUM(C137:C175)</f>
        <v>4895000</v>
      </c>
      <c r="D176" s="425">
        <f>SUM(D137:D175)</f>
        <v>11421640</v>
      </c>
      <c r="E176" s="538"/>
      <c r="F176" s="426"/>
      <c r="G176" s="426"/>
      <c r="H176" s="426"/>
    </row>
    <row r="177" spans="1:8" ht="16.5" hidden="1" customHeight="1" x14ac:dyDescent="0.3">
      <c r="A177" s="632">
        <v>44682</v>
      </c>
      <c r="B177" s="351" t="s">
        <v>9</v>
      </c>
      <c r="C177" s="629">
        <v>30000</v>
      </c>
      <c r="D177" s="496">
        <v>0</v>
      </c>
      <c r="E177" s="539">
        <f>E175+C177-D177</f>
        <v>3557689</v>
      </c>
      <c r="F177" s="624" t="s">
        <v>1030</v>
      </c>
      <c r="G177" s="624" t="s">
        <v>405</v>
      </c>
      <c r="H177" s="624"/>
    </row>
    <row r="178" spans="1:8" ht="16.5" hidden="1" customHeight="1" x14ac:dyDescent="0.3">
      <c r="A178" s="633">
        <v>44683</v>
      </c>
      <c r="B178" s="195" t="s">
        <v>9</v>
      </c>
      <c r="C178" s="625">
        <v>50000</v>
      </c>
      <c r="D178" s="414">
        <v>0</v>
      </c>
      <c r="E178" s="540">
        <f>E177+C178-D178</f>
        <v>3607689</v>
      </c>
      <c r="F178" s="627" t="s">
        <v>1049</v>
      </c>
      <c r="G178" s="627" t="s">
        <v>465</v>
      </c>
      <c r="H178" s="627"/>
    </row>
    <row r="179" spans="1:8" ht="16.5" hidden="1" customHeight="1" x14ac:dyDescent="0.3">
      <c r="A179" s="633">
        <v>44683</v>
      </c>
      <c r="B179" s="195" t="s">
        <v>9</v>
      </c>
      <c r="C179" s="625">
        <v>10000</v>
      </c>
      <c r="D179" s="414">
        <v>0</v>
      </c>
      <c r="E179" s="540">
        <f t="shared" ref="E179:E227" si="4">E178+C179-D179</f>
        <v>3617689</v>
      </c>
      <c r="F179" s="627" t="s">
        <v>1050</v>
      </c>
      <c r="G179" s="627" t="s">
        <v>464</v>
      </c>
      <c r="H179" s="627"/>
    </row>
    <row r="180" spans="1:8" ht="16.5" hidden="1" customHeight="1" x14ac:dyDescent="0.3">
      <c r="A180" s="633">
        <v>44683</v>
      </c>
      <c r="B180" s="195" t="s">
        <v>9</v>
      </c>
      <c r="C180" s="625">
        <v>100000</v>
      </c>
      <c r="D180" s="626">
        <v>0</v>
      </c>
      <c r="E180" s="540">
        <f t="shared" si="4"/>
        <v>3717689</v>
      </c>
      <c r="F180" s="627" t="s">
        <v>1147</v>
      </c>
      <c r="G180" s="627" t="s">
        <v>408</v>
      </c>
      <c r="H180" s="627"/>
    </row>
    <row r="181" spans="1:8" ht="16.5" hidden="1" customHeight="1" x14ac:dyDescent="0.3">
      <c r="A181" s="633">
        <v>44683</v>
      </c>
      <c r="B181" s="195" t="s">
        <v>9</v>
      </c>
      <c r="C181" s="625">
        <v>10000</v>
      </c>
      <c r="D181" s="626">
        <v>0</v>
      </c>
      <c r="E181" s="540">
        <f t="shared" si="4"/>
        <v>3727689</v>
      </c>
      <c r="F181" s="627" t="s">
        <v>406</v>
      </c>
      <c r="G181" s="627" t="s">
        <v>406</v>
      </c>
      <c r="H181" s="627"/>
    </row>
    <row r="182" spans="1:8" ht="16.5" hidden="1" customHeight="1" x14ac:dyDescent="0.3">
      <c r="A182" s="633">
        <v>44683</v>
      </c>
      <c r="B182" s="195" t="s">
        <v>9</v>
      </c>
      <c r="C182" s="625">
        <v>20000</v>
      </c>
      <c r="D182" s="626">
        <v>0</v>
      </c>
      <c r="E182" s="540">
        <f t="shared" si="4"/>
        <v>3747689</v>
      </c>
      <c r="F182" s="627" t="s">
        <v>1128</v>
      </c>
      <c r="G182" s="627" t="s">
        <v>463</v>
      </c>
      <c r="H182" s="627"/>
    </row>
    <row r="183" spans="1:8" ht="16.5" hidden="1" customHeight="1" x14ac:dyDescent="0.3">
      <c r="A183" s="633">
        <v>44685</v>
      </c>
      <c r="B183" s="195" t="s">
        <v>9</v>
      </c>
      <c r="C183" s="625">
        <v>310000</v>
      </c>
      <c r="D183" s="626">
        <v>0</v>
      </c>
      <c r="E183" s="540">
        <f t="shared" si="4"/>
        <v>4057689</v>
      </c>
      <c r="F183" s="627" t="s">
        <v>406</v>
      </c>
      <c r="G183" s="627" t="s">
        <v>406</v>
      </c>
      <c r="H183" s="627"/>
    </row>
    <row r="184" spans="1:8" ht="16.5" hidden="1" customHeight="1" x14ac:dyDescent="0.3">
      <c r="A184" s="633">
        <v>44686</v>
      </c>
      <c r="B184" s="195" t="s">
        <v>9</v>
      </c>
      <c r="C184" s="625">
        <v>10000</v>
      </c>
      <c r="D184" s="626">
        <v>0</v>
      </c>
      <c r="E184" s="540">
        <f t="shared" si="4"/>
        <v>4067689</v>
      </c>
      <c r="F184" s="627" t="s">
        <v>1037</v>
      </c>
      <c r="G184" s="627" t="s">
        <v>407</v>
      </c>
      <c r="H184" s="627"/>
    </row>
    <row r="185" spans="1:8" ht="16.5" hidden="1" customHeight="1" x14ac:dyDescent="0.3">
      <c r="A185" s="633">
        <v>44686</v>
      </c>
      <c r="B185" s="195" t="s">
        <v>9</v>
      </c>
      <c r="C185" s="625">
        <v>10000</v>
      </c>
      <c r="D185" s="626">
        <v>0</v>
      </c>
      <c r="E185" s="540">
        <f t="shared" si="4"/>
        <v>4077689</v>
      </c>
      <c r="F185" s="627" t="s">
        <v>1146</v>
      </c>
      <c r="G185" s="627" t="s">
        <v>417</v>
      </c>
      <c r="H185" s="627"/>
    </row>
    <row r="186" spans="1:8" ht="16.5" hidden="1" customHeight="1" x14ac:dyDescent="0.3">
      <c r="A186" s="633">
        <v>44686</v>
      </c>
      <c r="B186" s="195" t="s">
        <v>9</v>
      </c>
      <c r="C186" s="625">
        <v>10000</v>
      </c>
      <c r="D186" s="626">
        <v>0</v>
      </c>
      <c r="E186" s="540">
        <f t="shared" si="4"/>
        <v>4087689</v>
      </c>
      <c r="F186" s="627" t="s">
        <v>1118</v>
      </c>
      <c r="G186" s="627" t="s">
        <v>564</v>
      </c>
      <c r="H186" s="627"/>
    </row>
    <row r="187" spans="1:8" ht="16.5" hidden="1" customHeight="1" x14ac:dyDescent="0.3">
      <c r="A187" s="633">
        <v>44686</v>
      </c>
      <c r="B187" s="195" t="s">
        <v>9</v>
      </c>
      <c r="C187" s="625">
        <v>10000</v>
      </c>
      <c r="D187" s="626">
        <v>0</v>
      </c>
      <c r="E187" s="540">
        <f t="shared" si="4"/>
        <v>4097689</v>
      </c>
      <c r="F187" s="627" t="s">
        <v>1156</v>
      </c>
      <c r="G187" s="627" t="s">
        <v>418</v>
      </c>
      <c r="H187" s="627"/>
    </row>
    <row r="188" spans="1:8" ht="16.5" hidden="1" customHeight="1" x14ac:dyDescent="0.3">
      <c r="A188" s="633">
        <v>44687</v>
      </c>
      <c r="B188" s="195" t="s">
        <v>9</v>
      </c>
      <c r="C188" s="625">
        <v>100000</v>
      </c>
      <c r="D188" s="626">
        <v>0</v>
      </c>
      <c r="E188" s="540">
        <f t="shared" si="4"/>
        <v>4197689</v>
      </c>
      <c r="F188" s="627" t="s">
        <v>409</v>
      </c>
      <c r="G188" s="627" t="s">
        <v>409</v>
      </c>
      <c r="H188" s="627"/>
    </row>
    <row r="189" spans="1:8" ht="16.5" hidden="1" customHeight="1" x14ac:dyDescent="0.3">
      <c r="A189" s="633">
        <v>44687</v>
      </c>
      <c r="B189" s="195" t="s">
        <v>9</v>
      </c>
      <c r="C189" s="625">
        <v>100000</v>
      </c>
      <c r="D189" s="626">
        <v>0</v>
      </c>
      <c r="E189" s="540">
        <f t="shared" si="4"/>
        <v>4297689</v>
      </c>
      <c r="F189" s="627" t="s">
        <v>1169</v>
      </c>
      <c r="G189" s="627" t="s">
        <v>587</v>
      </c>
      <c r="H189" s="627"/>
    </row>
    <row r="190" spans="1:8" ht="16.5" hidden="1" customHeight="1" x14ac:dyDescent="0.3">
      <c r="A190" s="633">
        <v>44687</v>
      </c>
      <c r="B190" s="195" t="s">
        <v>9</v>
      </c>
      <c r="C190" s="625">
        <v>40000</v>
      </c>
      <c r="D190" s="626">
        <v>0</v>
      </c>
      <c r="E190" s="540">
        <f t="shared" si="4"/>
        <v>4337689</v>
      </c>
      <c r="F190" s="627" t="s">
        <v>406</v>
      </c>
      <c r="G190" s="627" t="s">
        <v>406</v>
      </c>
      <c r="H190" s="627"/>
    </row>
    <row r="191" spans="1:8" ht="16.5" hidden="1" customHeight="1" x14ac:dyDescent="0.3">
      <c r="A191" s="633">
        <v>44687</v>
      </c>
      <c r="B191" s="132" t="s">
        <v>172</v>
      </c>
      <c r="C191" s="625">
        <v>0</v>
      </c>
      <c r="D191" s="625">
        <v>55110</v>
      </c>
      <c r="E191" s="540">
        <f t="shared" si="4"/>
        <v>4282579</v>
      </c>
      <c r="F191" s="627" t="s">
        <v>410</v>
      </c>
      <c r="G191" s="627" t="s">
        <v>410</v>
      </c>
      <c r="H191" s="627"/>
    </row>
    <row r="192" spans="1:8" ht="16.5" hidden="1" customHeight="1" x14ac:dyDescent="0.3">
      <c r="A192" s="633">
        <v>44690</v>
      </c>
      <c r="B192" s="195" t="s">
        <v>9</v>
      </c>
      <c r="C192" s="625">
        <v>495000</v>
      </c>
      <c r="D192" s="625">
        <v>0</v>
      </c>
      <c r="E192" s="540">
        <f t="shared" si="4"/>
        <v>4777579</v>
      </c>
      <c r="F192" s="627" t="s">
        <v>406</v>
      </c>
      <c r="G192" s="627" t="s">
        <v>406</v>
      </c>
      <c r="H192" s="627"/>
    </row>
    <row r="193" spans="1:8" ht="16.5" hidden="1" customHeight="1" x14ac:dyDescent="0.3">
      <c r="A193" s="633">
        <v>44690</v>
      </c>
      <c r="B193" s="195" t="s">
        <v>20</v>
      </c>
      <c r="C193" s="625">
        <v>0</v>
      </c>
      <c r="D193" s="625">
        <v>3814000</v>
      </c>
      <c r="E193" s="540">
        <f t="shared" si="4"/>
        <v>963579</v>
      </c>
      <c r="F193" s="627" t="s">
        <v>430</v>
      </c>
      <c r="G193" s="627" t="s">
        <v>430</v>
      </c>
      <c r="H193" s="627"/>
    </row>
    <row r="194" spans="1:8" ht="16.5" hidden="1" customHeight="1" x14ac:dyDescent="0.3">
      <c r="A194" s="633">
        <v>44691</v>
      </c>
      <c r="B194" s="195" t="s">
        <v>9</v>
      </c>
      <c r="C194" s="625">
        <v>10000</v>
      </c>
      <c r="D194" s="625">
        <v>0</v>
      </c>
      <c r="E194" s="540">
        <f t="shared" si="4"/>
        <v>973579</v>
      </c>
      <c r="F194" s="627" t="s">
        <v>1148</v>
      </c>
      <c r="G194" s="627" t="s">
        <v>413</v>
      </c>
      <c r="H194" s="627"/>
    </row>
    <row r="195" spans="1:8" ht="16.5" hidden="1" customHeight="1" x14ac:dyDescent="0.3">
      <c r="A195" s="633">
        <v>44691</v>
      </c>
      <c r="B195" s="195" t="s">
        <v>9</v>
      </c>
      <c r="C195" s="625">
        <v>50000</v>
      </c>
      <c r="D195" s="625">
        <v>0</v>
      </c>
      <c r="E195" s="540">
        <f t="shared" si="4"/>
        <v>1023579</v>
      </c>
      <c r="F195" s="627" t="s">
        <v>1034</v>
      </c>
      <c r="G195" s="627" t="s">
        <v>412</v>
      </c>
      <c r="H195" s="627"/>
    </row>
    <row r="196" spans="1:8" ht="16.5" hidden="1" customHeight="1" x14ac:dyDescent="0.3">
      <c r="A196" s="633">
        <v>44691</v>
      </c>
      <c r="B196" s="195" t="s">
        <v>9</v>
      </c>
      <c r="C196" s="625">
        <v>10000</v>
      </c>
      <c r="D196" s="625">
        <v>0</v>
      </c>
      <c r="E196" s="540">
        <f t="shared" si="4"/>
        <v>1033579</v>
      </c>
      <c r="F196" s="627" t="s">
        <v>1035</v>
      </c>
      <c r="G196" s="627" t="s">
        <v>510</v>
      </c>
      <c r="H196" s="627"/>
    </row>
    <row r="197" spans="1:8" ht="16.5" hidden="1" customHeight="1" x14ac:dyDescent="0.3">
      <c r="A197" s="633">
        <v>44691</v>
      </c>
      <c r="B197" s="195" t="s">
        <v>9</v>
      </c>
      <c r="C197" s="625">
        <v>20000</v>
      </c>
      <c r="D197" s="625">
        <v>0</v>
      </c>
      <c r="E197" s="540">
        <f t="shared" si="4"/>
        <v>1053579</v>
      </c>
      <c r="F197" s="627" t="s">
        <v>1115</v>
      </c>
      <c r="G197" s="627" t="s">
        <v>414</v>
      </c>
      <c r="H197" s="627"/>
    </row>
    <row r="198" spans="1:8" ht="16.5" hidden="1" customHeight="1" x14ac:dyDescent="0.3">
      <c r="A198" s="633">
        <v>44691</v>
      </c>
      <c r="B198" s="195" t="s">
        <v>9</v>
      </c>
      <c r="C198" s="625">
        <v>10000</v>
      </c>
      <c r="D198" s="625">
        <v>0</v>
      </c>
      <c r="E198" s="540">
        <f t="shared" si="4"/>
        <v>1063579</v>
      </c>
      <c r="F198" s="627" t="s">
        <v>1036</v>
      </c>
      <c r="G198" s="627" t="s">
        <v>415</v>
      </c>
      <c r="H198" s="627"/>
    </row>
    <row r="199" spans="1:8" ht="16.5" hidden="1" customHeight="1" x14ac:dyDescent="0.3">
      <c r="A199" s="633">
        <v>44692</v>
      </c>
      <c r="B199" s="195" t="s">
        <v>9</v>
      </c>
      <c r="C199" s="625">
        <v>30000</v>
      </c>
      <c r="D199" s="625">
        <v>0</v>
      </c>
      <c r="E199" s="540">
        <f t="shared" si="4"/>
        <v>1093579</v>
      </c>
      <c r="F199" s="627" t="s">
        <v>1040</v>
      </c>
      <c r="G199" s="627" t="s">
        <v>565</v>
      </c>
      <c r="H199" s="627"/>
    </row>
    <row r="200" spans="1:8" ht="16.5" hidden="1" customHeight="1" x14ac:dyDescent="0.3">
      <c r="A200" s="633">
        <v>44692</v>
      </c>
      <c r="B200" s="195" t="s">
        <v>9</v>
      </c>
      <c r="C200" s="625">
        <v>20000</v>
      </c>
      <c r="D200" s="625">
        <v>0</v>
      </c>
      <c r="E200" s="540">
        <f t="shared" si="4"/>
        <v>1113579</v>
      </c>
      <c r="F200" s="627" t="s">
        <v>406</v>
      </c>
      <c r="G200" s="627" t="s">
        <v>406</v>
      </c>
      <c r="H200" s="627"/>
    </row>
    <row r="201" spans="1:8" ht="16.5" hidden="1" customHeight="1" x14ac:dyDescent="0.3">
      <c r="A201" s="633">
        <v>44692</v>
      </c>
      <c r="B201" s="195" t="s">
        <v>20</v>
      </c>
      <c r="C201" s="625">
        <v>0</v>
      </c>
      <c r="D201" s="625">
        <v>1223000</v>
      </c>
      <c r="E201" s="540">
        <f t="shared" si="4"/>
        <v>-109421</v>
      </c>
      <c r="F201" s="627" t="s">
        <v>1170</v>
      </c>
      <c r="G201" s="627" t="s">
        <v>588</v>
      </c>
      <c r="H201" s="627"/>
    </row>
    <row r="202" spans="1:8" ht="16.5" hidden="1" customHeight="1" x14ac:dyDescent="0.3">
      <c r="A202" s="633">
        <v>44693</v>
      </c>
      <c r="B202" s="195" t="s">
        <v>9</v>
      </c>
      <c r="C202" s="625">
        <v>80000</v>
      </c>
      <c r="D202" s="625">
        <v>0</v>
      </c>
      <c r="E202" s="540">
        <f t="shared" si="4"/>
        <v>-29421</v>
      </c>
      <c r="F202" s="627" t="s">
        <v>406</v>
      </c>
      <c r="G202" s="627" t="s">
        <v>406</v>
      </c>
      <c r="H202" s="627"/>
    </row>
    <row r="203" spans="1:8" ht="16.5" hidden="1" customHeight="1" x14ac:dyDescent="0.3">
      <c r="A203" s="633">
        <v>44694</v>
      </c>
      <c r="B203" s="195" t="s">
        <v>9</v>
      </c>
      <c r="C203" s="625">
        <v>10000</v>
      </c>
      <c r="D203" s="625">
        <v>0</v>
      </c>
      <c r="E203" s="540">
        <f t="shared" si="4"/>
        <v>-19421</v>
      </c>
      <c r="F203" s="627" t="s">
        <v>1151</v>
      </c>
      <c r="G203" s="627" t="s">
        <v>513</v>
      </c>
      <c r="H203" s="627"/>
    </row>
    <row r="204" spans="1:8" ht="16.5" hidden="1" customHeight="1" x14ac:dyDescent="0.3">
      <c r="A204" s="633">
        <v>44696</v>
      </c>
      <c r="B204" s="195" t="s">
        <v>9</v>
      </c>
      <c r="C204" s="625">
        <v>10000</v>
      </c>
      <c r="D204" s="625">
        <v>0</v>
      </c>
      <c r="E204" s="540">
        <f t="shared" si="4"/>
        <v>-9421</v>
      </c>
      <c r="F204" s="627" t="s">
        <v>1155</v>
      </c>
      <c r="G204" s="627" t="s">
        <v>487</v>
      </c>
      <c r="H204" s="627"/>
    </row>
    <row r="205" spans="1:8" ht="16.5" hidden="1" customHeight="1" x14ac:dyDescent="0.3">
      <c r="A205" s="633">
        <v>44697</v>
      </c>
      <c r="B205" s="195" t="s">
        <v>9</v>
      </c>
      <c r="C205" s="625">
        <v>200000</v>
      </c>
      <c r="D205" s="625">
        <v>0</v>
      </c>
      <c r="E205" s="540">
        <f t="shared" si="4"/>
        <v>190579</v>
      </c>
      <c r="F205" s="627" t="s">
        <v>1171</v>
      </c>
      <c r="G205" s="627" t="s">
        <v>589</v>
      </c>
      <c r="H205" s="627"/>
    </row>
    <row r="206" spans="1:8" ht="16.5" hidden="1" customHeight="1" x14ac:dyDescent="0.3">
      <c r="A206" s="633">
        <v>44699</v>
      </c>
      <c r="B206" s="195" t="s">
        <v>9</v>
      </c>
      <c r="C206" s="625">
        <v>1265000</v>
      </c>
      <c r="D206" s="625">
        <v>0</v>
      </c>
      <c r="E206" s="540">
        <f t="shared" si="4"/>
        <v>1455579</v>
      </c>
      <c r="F206" s="627" t="s">
        <v>406</v>
      </c>
      <c r="G206" s="627" t="s">
        <v>406</v>
      </c>
      <c r="H206" s="627"/>
    </row>
    <row r="207" spans="1:8" ht="16.5" hidden="1" customHeight="1" x14ac:dyDescent="0.3">
      <c r="A207" s="633">
        <v>44700</v>
      </c>
      <c r="B207" s="195" t="s">
        <v>9</v>
      </c>
      <c r="C207" s="625">
        <v>30000</v>
      </c>
      <c r="D207" s="625">
        <v>0</v>
      </c>
      <c r="E207" s="540">
        <f t="shared" si="4"/>
        <v>1485579</v>
      </c>
      <c r="F207" s="627" t="s">
        <v>406</v>
      </c>
      <c r="G207" s="627" t="s">
        <v>406</v>
      </c>
      <c r="H207" s="627"/>
    </row>
    <row r="208" spans="1:8" ht="16.5" hidden="1" customHeight="1" x14ac:dyDescent="0.3">
      <c r="A208" s="633">
        <v>44701</v>
      </c>
      <c r="B208" s="195" t="s">
        <v>9</v>
      </c>
      <c r="C208" s="625">
        <v>20000</v>
      </c>
      <c r="D208" s="625">
        <v>0</v>
      </c>
      <c r="E208" s="540">
        <f t="shared" si="4"/>
        <v>1505579</v>
      </c>
      <c r="F208" s="627" t="s">
        <v>1045</v>
      </c>
      <c r="G208" s="627" t="s">
        <v>419</v>
      </c>
      <c r="H208" s="627"/>
    </row>
    <row r="209" spans="1:8" ht="16.5" hidden="1" customHeight="1" x14ac:dyDescent="0.3">
      <c r="A209" s="633">
        <v>44701</v>
      </c>
      <c r="B209" s="195" t="s">
        <v>9</v>
      </c>
      <c r="C209" s="625">
        <v>20000</v>
      </c>
      <c r="D209" s="625">
        <v>0</v>
      </c>
      <c r="E209" s="540">
        <f t="shared" si="4"/>
        <v>1525579</v>
      </c>
      <c r="F209" s="627" t="s">
        <v>1044</v>
      </c>
      <c r="G209" s="627" t="s">
        <v>420</v>
      </c>
      <c r="H209" s="627"/>
    </row>
    <row r="210" spans="1:8" ht="16.5" hidden="1" customHeight="1" x14ac:dyDescent="0.3">
      <c r="A210" s="633">
        <v>44703</v>
      </c>
      <c r="B210" s="195" t="s">
        <v>9</v>
      </c>
      <c r="C210" s="625">
        <v>10000</v>
      </c>
      <c r="D210" s="625">
        <v>0</v>
      </c>
      <c r="E210" s="540">
        <f t="shared" si="4"/>
        <v>1535579</v>
      </c>
      <c r="F210" s="627" t="s">
        <v>1118</v>
      </c>
      <c r="G210" s="627" t="s">
        <v>564</v>
      </c>
      <c r="H210" s="627"/>
    </row>
    <row r="211" spans="1:8" ht="16.5" hidden="1" customHeight="1" x14ac:dyDescent="0.3">
      <c r="A211" s="633">
        <v>44703</v>
      </c>
      <c r="B211" s="195" t="s">
        <v>9</v>
      </c>
      <c r="C211" s="625">
        <v>2500000</v>
      </c>
      <c r="D211" s="625">
        <v>0</v>
      </c>
      <c r="E211" s="540">
        <f t="shared" si="4"/>
        <v>4035579</v>
      </c>
      <c r="F211" s="627" t="s">
        <v>1172</v>
      </c>
      <c r="G211" s="627" t="s">
        <v>591</v>
      </c>
      <c r="H211" s="627"/>
    </row>
    <row r="212" spans="1:8" ht="16.5" hidden="1" customHeight="1" x14ac:dyDescent="0.3">
      <c r="A212" s="633">
        <v>44704</v>
      </c>
      <c r="B212" s="195" t="s">
        <v>9</v>
      </c>
      <c r="C212" s="625">
        <v>230000</v>
      </c>
      <c r="D212" s="625">
        <v>0</v>
      </c>
      <c r="E212" s="540">
        <f t="shared" si="4"/>
        <v>4265579</v>
      </c>
      <c r="F212" s="627" t="s">
        <v>406</v>
      </c>
      <c r="G212" s="627" t="s">
        <v>406</v>
      </c>
      <c r="H212" s="627"/>
    </row>
    <row r="213" spans="1:8" ht="16.5" hidden="1" customHeight="1" x14ac:dyDescent="0.3">
      <c r="A213" s="633">
        <v>44704</v>
      </c>
      <c r="B213" s="195" t="s">
        <v>9</v>
      </c>
      <c r="C213" s="625">
        <v>2000000</v>
      </c>
      <c r="D213" s="625">
        <v>0</v>
      </c>
      <c r="E213" s="540">
        <f t="shared" si="4"/>
        <v>6265579</v>
      </c>
      <c r="F213" s="627" t="s">
        <v>1173</v>
      </c>
      <c r="G213" s="627" t="s">
        <v>592</v>
      </c>
      <c r="H213" s="627"/>
    </row>
    <row r="214" spans="1:8" ht="16.5" hidden="1" customHeight="1" x14ac:dyDescent="0.3">
      <c r="A214" s="633">
        <v>44705</v>
      </c>
      <c r="B214" s="195" t="s">
        <v>9</v>
      </c>
      <c r="C214" s="625">
        <v>100000</v>
      </c>
      <c r="D214" s="625">
        <v>0</v>
      </c>
      <c r="E214" s="540">
        <f t="shared" si="4"/>
        <v>6365579</v>
      </c>
      <c r="F214" s="627" t="s">
        <v>1164</v>
      </c>
      <c r="G214" s="627" t="s">
        <v>416</v>
      </c>
      <c r="H214" s="627"/>
    </row>
    <row r="215" spans="1:8" ht="16.5" hidden="1" customHeight="1" x14ac:dyDescent="0.3">
      <c r="A215" s="633">
        <v>44706</v>
      </c>
      <c r="B215" s="195" t="s">
        <v>9</v>
      </c>
      <c r="C215" s="625">
        <v>100000</v>
      </c>
      <c r="D215" s="625">
        <v>0</v>
      </c>
      <c r="E215" s="540">
        <f t="shared" si="4"/>
        <v>6465579</v>
      </c>
      <c r="F215" s="627" t="s">
        <v>406</v>
      </c>
      <c r="G215" s="627" t="s">
        <v>406</v>
      </c>
      <c r="H215" s="627"/>
    </row>
    <row r="216" spans="1:8" ht="16.5" hidden="1" customHeight="1" x14ac:dyDescent="0.3">
      <c r="A216" s="633">
        <v>44707</v>
      </c>
      <c r="B216" s="195" t="s">
        <v>9</v>
      </c>
      <c r="C216" s="625">
        <v>10000</v>
      </c>
      <c r="D216" s="625">
        <v>0</v>
      </c>
      <c r="E216" s="540">
        <f t="shared" si="4"/>
        <v>6475579</v>
      </c>
      <c r="F216" s="627" t="s">
        <v>406</v>
      </c>
      <c r="G216" s="627" t="s">
        <v>406</v>
      </c>
      <c r="H216" s="627"/>
    </row>
    <row r="217" spans="1:8" ht="16.5" hidden="1" customHeight="1" x14ac:dyDescent="0.3">
      <c r="A217" s="633">
        <v>44708</v>
      </c>
      <c r="B217" s="195" t="s">
        <v>9</v>
      </c>
      <c r="C217" s="625">
        <v>1175000</v>
      </c>
      <c r="D217" s="625">
        <v>0</v>
      </c>
      <c r="E217" s="540">
        <f t="shared" si="4"/>
        <v>7650579</v>
      </c>
      <c r="F217" s="627" t="s">
        <v>406</v>
      </c>
      <c r="G217" s="627" t="s">
        <v>406</v>
      </c>
      <c r="H217" s="627"/>
    </row>
    <row r="218" spans="1:8" ht="16.5" hidden="1" customHeight="1" x14ac:dyDescent="0.3">
      <c r="A218" s="633">
        <v>44708</v>
      </c>
      <c r="B218" s="195" t="s">
        <v>20</v>
      </c>
      <c r="C218" s="625">
        <v>0</v>
      </c>
      <c r="D218" s="625">
        <v>1000000</v>
      </c>
      <c r="E218" s="540">
        <f t="shared" si="4"/>
        <v>6650579</v>
      </c>
      <c r="F218" s="627" t="s">
        <v>1174</v>
      </c>
      <c r="G218" s="627" t="s">
        <v>590</v>
      </c>
      <c r="H218" s="627"/>
    </row>
    <row r="219" spans="1:8" ht="16.5" hidden="1" customHeight="1" x14ac:dyDescent="0.3">
      <c r="A219" s="633">
        <v>44711</v>
      </c>
      <c r="B219" s="195" t="s">
        <v>9</v>
      </c>
      <c r="C219" s="625">
        <v>30000</v>
      </c>
      <c r="D219" s="625">
        <v>0</v>
      </c>
      <c r="E219" s="540">
        <f t="shared" si="4"/>
        <v>6680579</v>
      </c>
      <c r="F219" s="627" t="s">
        <v>1132</v>
      </c>
      <c r="G219" s="627" t="s">
        <v>466</v>
      </c>
      <c r="H219" s="627"/>
    </row>
    <row r="220" spans="1:8" ht="16.5" hidden="1" customHeight="1" x14ac:dyDescent="0.3">
      <c r="A220" s="633">
        <v>44711</v>
      </c>
      <c r="B220" s="195" t="s">
        <v>9</v>
      </c>
      <c r="C220" s="625">
        <v>10000</v>
      </c>
      <c r="D220" s="625">
        <v>0</v>
      </c>
      <c r="E220" s="540">
        <f t="shared" si="4"/>
        <v>6690579</v>
      </c>
      <c r="F220" s="627" t="s">
        <v>1048</v>
      </c>
      <c r="G220" s="627" t="s">
        <v>422</v>
      </c>
      <c r="H220" s="627"/>
    </row>
    <row r="221" spans="1:8" ht="16.5" hidden="1" customHeight="1" x14ac:dyDescent="0.3">
      <c r="A221" s="633">
        <v>44711</v>
      </c>
      <c r="B221" s="195" t="s">
        <v>9</v>
      </c>
      <c r="C221" s="625">
        <v>70000</v>
      </c>
      <c r="D221" s="625">
        <v>0</v>
      </c>
      <c r="E221" s="540">
        <f t="shared" si="4"/>
        <v>6760579</v>
      </c>
      <c r="F221" s="627" t="s">
        <v>406</v>
      </c>
      <c r="G221" s="627" t="s">
        <v>406</v>
      </c>
      <c r="H221" s="627"/>
    </row>
    <row r="222" spans="1:8" ht="16.5" hidden="1" customHeight="1" x14ac:dyDescent="0.3">
      <c r="A222" s="633">
        <v>44712</v>
      </c>
      <c r="B222" s="195" t="s">
        <v>9</v>
      </c>
      <c r="C222" s="625">
        <v>50000</v>
      </c>
      <c r="D222" s="625">
        <v>0</v>
      </c>
      <c r="E222" s="540">
        <f t="shared" si="4"/>
        <v>6810579</v>
      </c>
      <c r="F222" s="627" t="s">
        <v>1049</v>
      </c>
      <c r="G222" s="627" t="s">
        <v>465</v>
      </c>
      <c r="H222" s="627"/>
    </row>
    <row r="223" spans="1:8" ht="16.5" hidden="1" customHeight="1" x14ac:dyDescent="0.3">
      <c r="A223" s="633">
        <v>44712</v>
      </c>
      <c r="B223" s="195" t="s">
        <v>9</v>
      </c>
      <c r="C223" s="625">
        <v>100000</v>
      </c>
      <c r="D223" s="625">
        <v>0</v>
      </c>
      <c r="E223" s="540">
        <f t="shared" si="4"/>
        <v>6910579</v>
      </c>
      <c r="F223" s="627" t="s">
        <v>1147</v>
      </c>
      <c r="G223" s="627" t="s">
        <v>408</v>
      </c>
      <c r="H223" s="627"/>
    </row>
    <row r="224" spans="1:8" ht="16.5" hidden="1" customHeight="1" x14ac:dyDescent="0.3">
      <c r="A224" s="633">
        <v>44712</v>
      </c>
      <c r="B224" s="195" t="s">
        <v>9</v>
      </c>
      <c r="C224" s="625">
        <v>10000</v>
      </c>
      <c r="D224" s="625">
        <v>0</v>
      </c>
      <c r="E224" s="540">
        <f t="shared" si="4"/>
        <v>6920579</v>
      </c>
      <c r="F224" s="627" t="s">
        <v>1050</v>
      </c>
      <c r="G224" s="627" t="s">
        <v>464</v>
      </c>
      <c r="H224" s="627"/>
    </row>
    <row r="225" spans="1:8" ht="16.5" hidden="1" customHeight="1" x14ac:dyDescent="0.3">
      <c r="A225" s="633">
        <v>44712</v>
      </c>
      <c r="B225" s="195" t="s">
        <v>9</v>
      </c>
      <c r="C225" s="625">
        <v>20000</v>
      </c>
      <c r="D225" s="625">
        <v>0</v>
      </c>
      <c r="E225" s="540">
        <f t="shared" si="4"/>
        <v>6940579</v>
      </c>
      <c r="F225" s="627" t="s">
        <v>432</v>
      </c>
      <c r="G225" s="627" t="s">
        <v>432</v>
      </c>
      <c r="H225" s="627"/>
    </row>
    <row r="226" spans="1:8" ht="16.5" hidden="1" customHeight="1" x14ac:dyDescent="0.3">
      <c r="A226" s="633">
        <v>44712</v>
      </c>
      <c r="B226" s="195" t="s">
        <v>9</v>
      </c>
      <c r="C226" s="625">
        <v>20000</v>
      </c>
      <c r="D226" s="625">
        <v>0</v>
      </c>
      <c r="E226" s="540">
        <f t="shared" si="4"/>
        <v>6960579</v>
      </c>
      <c r="F226" s="627" t="s">
        <v>1128</v>
      </c>
      <c r="G226" s="627" t="s">
        <v>463</v>
      </c>
      <c r="H226" s="627"/>
    </row>
    <row r="227" spans="1:8" ht="16.5" hidden="1" customHeight="1" x14ac:dyDescent="0.3">
      <c r="A227" s="633">
        <v>44712</v>
      </c>
      <c r="B227" s="132" t="s">
        <v>172</v>
      </c>
      <c r="C227" s="497">
        <v>0</v>
      </c>
      <c r="D227" s="497">
        <v>45540</v>
      </c>
      <c r="E227" s="540">
        <f t="shared" si="4"/>
        <v>6915039</v>
      </c>
      <c r="F227" s="426" t="s">
        <v>793</v>
      </c>
      <c r="G227" s="426" t="s">
        <v>585</v>
      </c>
      <c r="H227" s="426"/>
    </row>
    <row r="228" spans="1:8" ht="17.25" hidden="1" customHeight="1" thickBot="1" x14ac:dyDescent="0.35">
      <c r="A228" s="634"/>
      <c r="B228" s="139" t="s">
        <v>239</v>
      </c>
      <c r="C228" s="425">
        <f>SUM(C177:C227)</f>
        <v>9525000</v>
      </c>
      <c r="D228" s="425">
        <f>SUM(D177:D227)</f>
        <v>6137650</v>
      </c>
      <c r="E228" s="538"/>
      <c r="F228" s="426"/>
      <c r="G228" s="426"/>
      <c r="H228" s="426"/>
    </row>
    <row r="229" spans="1:8" ht="16.5" hidden="1" customHeight="1" x14ac:dyDescent="0.3">
      <c r="A229" s="632">
        <v>44713</v>
      </c>
      <c r="B229" s="351" t="s">
        <v>9</v>
      </c>
      <c r="C229" s="629">
        <v>30000</v>
      </c>
      <c r="D229" s="428"/>
      <c r="E229" s="539">
        <f>E227+C229-D229</f>
        <v>6945039</v>
      </c>
      <c r="F229" s="624" t="s">
        <v>1030</v>
      </c>
      <c r="G229" s="624" t="s">
        <v>405</v>
      </c>
      <c r="H229" s="624"/>
    </row>
    <row r="230" spans="1:8" ht="16.5" hidden="1" customHeight="1" x14ac:dyDescent="0.3">
      <c r="A230" s="633">
        <v>44714</v>
      </c>
      <c r="B230" s="195" t="s">
        <v>9</v>
      </c>
      <c r="C230" s="625">
        <v>80000</v>
      </c>
      <c r="D230" s="422"/>
      <c r="E230" s="540">
        <f>E229+C230-D230</f>
        <v>7025039</v>
      </c>
      <c r="F230" s="627" t="s">
        <v>406</v>
      </c>
      <c r="G230" s="627" t="s">
        <v>406</v>
      </c>
      <c r="H230" s="627"/>
    </row>
    <row r="231" spans="1:8" ht="16.5" hidden="1" customHeight="1" x14ac:dyDescent="0.3">
      <c r="A231" s="633">
        <v>44714</v>
      </c>
      <c r="B231" s="195" t="s">
        <v>9</v>
      </c>
      <c r="C231" s="625">
        <v>10000</v>
      </c>
      <c r="D231" s="422"/>
      <c r="E231" s="540">
        <f t="shared" ref="E231:E277" si="5">E230+C231-D231</f>
        <v>7035039</v>
      </c>
      <c r="F231" s="627" t="s">
        <v>1146</v>
      </c>
      <c r="G231" s="627" t="s">
        <v>417</v>
      </c>
      <c r="H231" s="627"/>
    </row>
    <row r="232" spans="1:8" ht="16.5" hidden="1" customHeight="1" x14ac:dyDescent="0.3">
      <c r="A232" s="633">
        <v>44718</v>
      </c>
      <c r="B232" s="195" t="s">
        <v>9</v>
      </c>
      <c r="C232" s="625">
        <v>10000</v>
      </c>
      <c r="D232" s="422"/>
      <c r="E232" s="540">
        <f t="shared" si="5"/>
        <v>7045039</v>
      </c>
      <c r="F232" s="627" t="s">
        <v>1037</v>
      </c>
      <c r="G232" s="627" t="s">
        <v>407</v>
      </c>
      <c r="H232" s="627"/>
    </row>
    <row r="233" spans="1:8" ht="16.5" hidden="1" customHeight="1" x14ac:dyDescent="0.3">
      <c r="A233" s="633">
        <v>44719</v>
      </c>
      <c r="B233" s="195" t="s">
        <v>9</v>
      </c>
      <c r="C233" s="625">
        <v>100000</v>
      </c>
      <c r="D233" s="422"/>
      <c r="E233" s="540">
        <f t="shared" si="5"/>
        <v>7145039</v>
      </c>
      <c r="F233" s="627" t="s">
        <v>409</v>
      </c>
      <c r="G233" s="627" t="s">
        <v>409</v>
      </c>
      <c r="H233" s="627"/>
    </row>
    <row r="234" spans="1:8" ht="16.5" hidden="1" customHeight="1" x14ac:dyDescent="0.3">
      <c r="A234" s="633">
        <v>44719</v>
      </c>
      <c r="B234" s="195" t="s">
        <v>9</v>
      </c>
      <c r="C234" s="625">
        <v>250000</v>
      </c>
      <c r="D234" s="422"/>
      <c r="E234" s="540">
        <f t="shared" si="5"/>
        <v>7395039</v>
      </c>
      <c r="F234" s="627" t="s">
        <v>406</v>
      </c>
      <c r="G234" s="627" t="s">
        <v>406</v>
      </c>
      <c r="H234" s="627"/>
    </row>
    <row r="235" spans="1:8" ht="16.5" hidden="1" customHeight="1" x14ac:dyDescent="0.3">
      <c r="A235" s="633">
        <v>44719</v>
      </c>
      <c r="B235" s="195" t="s">
        <v>20</v>
      </c>
      <c r="C235" s="422"/>
      <c r="D235" s="625">
        <v>4832000</v>
      </c>
      <c r="E235" s="540">
        <f t="shared" si="5"/>
        <v>2563039</v>
      </c>
      <c r="F235" s="627" t="s">
        <v>430</v>
      </c>
      <c r="G235" s="627" t="s">
        <v>430</v>
      </c>
      <c r="H235" s="627"/>
    </row>
    <row r="236" spans="1:8" ht="16.5" hidden="1" customHeight="1" x14ac:dyDescent="0.3">
      <c r="A236" s="633">
        <v>44719</v>
      </c>
      <c r="B236" s="132" t="s">
        <v>172</v>
      </c>
      <c r="C236" s="422"/>
      <c r="D236" s="625">
        <v>55000</v>
      </c>
      <c r="E236" s="540">
        <f t="shared" si="5"/>
        <v>2508039</v>
      </c>
      <c r="F236" s="627" t="s">
        <v>410</v>
      </c>
      <c r="G236" s="627" t="s">
        <v>410</v>
      </c>
      <c r="H236" s="627"/>
    </row>
    <row r="237" spans="1:8" ht="16.5" hidden="1" customHeight="1" x14ac:dyDescent="0.3">
      <c r="A237" s="633">
        <v>44721</v>
      </c>
      <c r="B237" s="195" t="s">
        <v>9</v>
      </c>
      <c r="C237" s="625">
        <v>10000</v>
      </c>
      <c r="D237" s="625"/>
      <c r="E237" s="540">
        <f t="shared" si="5"/>
        <v>2518039</v>
      </c>
      <c r="F237" s="627" t="s">
        <v>1031</v>
      </c>
      <c r="G237" s="627" t="s">
        <v>421</v>
      </c>
      <c r="H237" s="627"/>
    </row>
    <row r="238" spans="1:8" ht="16.5" hidden="1" customHeight="1" x14ac:dyDescent="0.3">
      <c r="A238" s="633">
        <v>44721</v>
      </c>
      <c r="B238" s="195" t="s">
        <v>9</v>
      </c>
      <c r="C238" s="625">
        <v>555000</v>
      </c>
      <c r="D238" s="625"/>
      <c r="E238" s="540">
        <f t="shared" si="5"/>
        <v>3073039</v>
      </c>
      <c r="F238" s="627" t="s">
        <v>406</v>
      </c>
      <c r="G238" s="627" t="s">
        <v>406</v>
      </c>
      <c r="H238" s="627"/>
    </row>
    <row r="239" spans="1:8" ht="16.5" hidden="1" customHeight="1" x14ac:dyDescent="0.3">
      <c r="A239" s="633">
        <v>44722</v>
      </c>
      <c r="B239" s="195" t="s">
        <v>9</v>
      </c>
      <c r="C239" s="625">
        <v>50000</v>
      </c>
      <c r="D239" s="625"/>
      <c r="E239" s="540">
        <f t="shared" si="5"/>
        <v>3123039</v>
      </c>
      <c r="F239" s="627" t="s">
        <v>1034</v>
      </c>
      <c r="G239" s="627" t="s">
        <v>412</v>
      </c>
      <c r="H239" s="627"/>
    </row>
    <row r="240" spans="1:8" ht="16.5" hidden="1" customHeight="1" x14ac:dyDescent="0.3">
      <c r="A240" s="633">
        <v>44722</v>
      </c>
      <c r="B240" s="195" t="s">
        <v>9</v>
      </c>
      <c r="C240" s="625">
        <v>10000</v>
      </c>
      <c r="D240" s="625"/>
      <c r="E240" s="540">
        <f t="shared" si="5"/>
        <v>3133039</v>
      </c>
      <c r="F240" s="627" t="s">
        <v>1148</v>
      </c>
      <c r="G240" s="627" t="s">
        <v>413</v>
      </c>
      <c r="H240" s="627"/>
    </row>
    <row r="241" spans="1:8" ht="16.5" hidden="1" customHeight="1" x14ac:dyDescent="0.3">
      <c r="A241" s="633">
        <v>44722</v>
      </c>
      <c r="B241" s="195" t="s">
        <v>9</v>
      </c>
      <c r="C241" s="625">
        <v>10000</v>
      </c>
      <c r="D241" s="625"/>
      <c r="E241" s="540">
        <f t="shared" si="5"/>
        <v>3143039</v>
      </c>
      <c r="F241" s="627" t="s">
        <v>1035</v>
      </c>
      <c r="G241" s="627" t="s">
        <v>510</v>
      </c>
      <c r="H241" s="627"/>
    </row>
    <row r="242" spans="1:8" ht="16.5" hidden="1" customHeight="1" x14ac:dyDescent="0.3">
      <c r="A242" s="633">
        <v>44722</v>
      </c>
      <c r="B242" s="195" t="s">
        <v>9</v>
      </c>
      <c r="C242" s="625">
        <v>20000</v>
      </c>
      <c r="D242" s="625"/>
      <c r="E242" s="540">
        <f t="shared" si="5"/>
        <v>3163039</v>
      </c>
      <c r="F242" s="627" t="s">
        <v>1115</v>
      </c>
      <c r="G242" s="627" t="s">
        <v>414</v>
      </c>
      <c r="H242" s="627"/>
    </row>
    <row r="243" spans="1:8" ht="16.5" hidden="1" customHeight="1" x14ac:dyDescent="0.3">
      <c r="A243" s="633">
        <v>44722</v>
      </c>
      <c r="B243" s="195" t="s">
        <v>9</v>
      </c>
      <c r="C243" s="625">
        <v>10000</v>
      </c>
      <c r="D243" s="625"/>
      <c r="E243" s="540">
        <f t="shared" si="5"/>
        <v>3173039</v>
      </c>
      <c r="F243" s="627" t="s">
        <v>1036</v>
      </c>
      <c r="G243" s="627" t="s">
        <v>415</v>
      </c>
      <c r="H243" s="627"/>
    </row>
    <row r="244" spans="1:8" ht="16.5" hidden="1" customHeight="1" x14ac:dyDescent="0.3">
      <c r="A244" s="633">
        <v>44722</v>
      </c>
      <c r="B244" s="195" t="s">
        <v>20</v>
      </c>
      <c r="C244" s="625"/>
      <c r="D244" s="625">
        <v>2000000</v>
      </c>
      <c r="E244" s="540">
        <f t="shared" si="5"/>
        <v>1173039</v>
      </c>
      <c r="F244" s="421" t="s">
        <v>1175</v>
      </c>
      <c r="G244" s="421" t="s">
        <v>605</v>
      </c>
      <c r="H244" s="421"/>
    </row>
    <row r="245" spans="1:8" ht="16.5" hidden="1" customHeight="1" x14ac:dyDescent="0.3">
      <c r="A245" s="633">
        <v>44725</v>
      </c>
      <c r="B245" s="195" t="s">
        <v>9</v>
      </c>
      <c r="C245" s="625">
        <v>10000</v>
      </c>
      <c r="D245" s="625"/>
      <c r="E245" s="540">
        <f t="shared" si="5"/>
        <v>1183039</v>
      </c>
      <c r="F245" s="627" t="s">
        <v>1151</v>
      </c>
      <c r="G245" s="627" t="s">
        <v>513</v>
      </c>
      <c r="H245" s="627"/>
    </row>
    <row r="246" spans="1:8" ht="16.5" hidden="1" customHeight="1" x14ac:dyDescent="0.3">
      <c r="A246" s="633">
        <v>44725</v>
      </c>
      <c r="B246" s="195" t="s">
        <v>9</v>
      </c>
      <c r="C246" s="625">
        <v>30000</v>
      </c>
      <c r="D246" s="625"/>
      <c r="E246" s="540">
        <f t="shared" si="5"/>
        <v>1213039</v>
      </c>
      <c r="F246" s="627" t="s">
        <v>1040</v>
      </c>
      <c r="G246" s="627" t="s">
        <v>565</v>
      </c>
      <c r="H246" s="627"/>
    </row>
    <row r="247" spans="1:8" ht="16.5" hidden="1" customHeight="1" x14ac:dyDescent="0.3">
      <c r="A247" s="633">
        <v>44725</v>
      </c>
      <c r="B247" s="195" t="s">
        <v>9</v>
      </c>
      <c r="C247" s="625">
        <v>80000</v>
      </c>
      <c r="D247" s="625"/>
      <c r="E247" s="540">
        <f t="shared" si="5"/>
        <v>1293039</v>
      </c>
      <c r="F247" s="627" t="s">
        <v>406</v>
      </c>
      <c r="G247" s="627" t="s">
        <v>406</v>
      </c>
      <c r="H247" s="627"/>
    </row>
    <row r="248" spans="1:8" ht="16.5" hidden="1" customHeight="1" x14ac:dyDescent="0.3">
      <c r="A248" s="633">
        <v>44729</v>
      </c>
      <c r="B248" s="195" t="s">
        <v>9</v>
      </c>
      <c r="C248" s="625">
        <v>1255000</v>
      </c>
      <c r="D248" s="625"/>
      <c r="E248" s="540">
        <f t="shared" si="5"/>
        <v>2548039</v>
      </c>
      <c r="F248" s="627" t="s">
        <v>406</v>
      </c>
      <c r="G248" s="627" t="s">
        <v>406</v>
      </c>
      <c r="H248" s="627"/>
    </row>
    <row r="249" spans="1:8" ht="16.5" hidden="1" customHeight="1" x14ac:dyDescent="0.3">
      <c r="A249" s="633">
        <v>44730</v>
      </c>
      <c r="B249" s="195" t="s">
        <v>9</v>
      </c>
      <c r="C249" s="625">
        <v>4955</v>
      </c>
      <c r="D249" s="625"/>
      <c r="E249" s="540">
        <f t="shared" si="5"/>
        <v>2552994</v>
      </c>
      <c r="F249" s="421" t="s">
        <v>860</v>
      </c>
      <c r="G249" s="421" t="s">
        <v>219</v>
      </c>
      <c r="H249" s="421"/>
    </row>
    <row r="250" spans="1:8" ht="16.5" hidden="1" customHeight="1" x14ac:dyDescent="0.3">
      <c r="A250" s="633">
        <v>44732</v>
      </c>
      <c r="B250" s="195" t="s">
        <v>9</v>
      </c>
      <c r="C250" s="625">
        <v>20000</v>
      </c>
      <c r="D250" s="625"/>
      <c r="E250" s="540">
        <f t="shared" si="5"/>
        <v>2572994</v>
      </c>
      <c r="F250" s="627" t="s">
        <v>1045</v>
      </c>
      <c r="G250" s="627" t="s">
        <v>419</v>
      </c>
      <c r="H250" s="627"/>
    </row>
    <row r="251" spans="1:8" ht="16.5" hidden="1" customHeight="1" x14ac:dyDescent="0.3">
      <c r="A251" s="633">
        <v>44732</v>
      </c>
      <c r="B251" s="195" t="s">
        <v>9</v>
      </c>
      <c r="C251" s="625">
        <v>30000</v>
      </c>
      <c r="D251" s="625"/>
      <c r="E251" s="540">
        <f t="shared" si="5"/>
        <v>2602994</v>
      </c>
      <c r="F251" s="627" t="s">
        <v>1119</v>
      </c>
      <c r="G251" s="627" t="s">
        <v>431</v>
      </c>
      <c r="H251" s="627"/>
    </row>
    <row r="252" spans="1:8" ht="16.5" hidden="1" customHeight="1" x14ac:dyDescent="0.3">
      <c r="A252" s="633">
        <v>44732</v>
      </c>
      <c r="B252" s="195" t="s">
        <v>9</v>
      </c>
      <c r="C252" s="625">
        <v>20000</v>
      </c>
      <c r="D252" s="625"/>
      <c r="E252" s="540">
        <f t="shared" si="5"/>
        <v>2622994</v>
      </c>
      <c r="F252" s="627" t="s">
        <v>1044</v>
      </c>
      <c r="G252" s="627" t="s">
        <v>420</v>
      </c>
      <c r="H252" s="627"/>
    </row>
    <row r="253" spans="1:8" ht="16.5" hidden="1" customHeight="1" x14ac:dyDescent="0.3">
      <c r="A253" s="633">
        <v>44732</v>
      </c>
      <c r="B253" s="195" t="s">
        <v>9</v>
      </c>
      <c r="C253" s="625">
        <v>40000</v>
      </c>
      <c r="D253" s="625"/>
      <c r="E253" s="540">
        <f t="shared" si="5"/>
        <v>2662994</v>
      </c>
      <c r="F253" s="627" t="s">
        <v>406</v>
      </c>
      <c r="G253" s="627" t="s">
        <v>406</v>
      </c>
      <c r="H253" s="627"/>
    </row>
    <row r="254" spans="1:8" ht="16.5" hidden="1" customHeight="1" x14ac:dyDescent="0.3">
      <c r="A254" s="633">
        <v>44733</v>
      </c>
      <c r="B254" s="195" t="s">
        <v>9</v>
      </c>
      <c r="C254" s="625">
        <v>1000000</v>
      </c>
      <c r="D254" s="625"/>
      <c r="E254" s="540">
        <f t="shared" si="5"/>
        <v>3662994</v>
      </c>
      <c r="F254" s="421" t="s">
        <v>1165</v>
      </c>
      <c r="G254" s="421" t="s">
        <v>347</v>
      </c>
      <c r="H254" s="421"/>
    </row>
    <row r="255" spans="1:8" ht="16.5" hidden="1" customHeight="1" x14ac:dyDescent="0.3">
      <c r="A255" s="633">
        <v>44733</v>
      </c>
      <c r="B255" s="195" t="s">
        <v>9</v>
      </c>
      <c r="C255" s="625">
        <v>200000</v>
      </c>
      <c r="D255" s="625"/>
      <c r="E255" s="540">
        <f t="shared" si="5"/>
        <v>3862994</v>
      </c>
      <c r="F255" s="421" t="s">
        <v>1176</v>
      </c>
      <c r="G255" s="421" t="s">
        <v>606</v>
      </c>
      <c r="H255" s="421"/>
    </row>
    <row r="256" spans="1:8" ht="16.5" hidden="1" customHeight="1" x14ac:dyDescent="0.3">
      <c r="A256" s="633">
        <v>44733</v>
      </c>
      <c r="B256" s="195" t="s">
        <v>20</v>
      </c>
      <c r="C256" s="625"/>
      <c r="D256" s="625">
        <v>1933880</v>
      </c>
      <c r="E256" s="540">
        <f t="shared" si="5"/>
        <v>1929114</v>
      </c>
      <c r="F256" s="421" t="s">
        <v>1231</v>
      </c>
      <c r="G256" s="421" t="s">
        <v>607</v>
      </c>
      <c r="H256" s="421"/>
    </row>
    <row r="257" spans="1:8" ht="16.5" hidden="1" customHeight="1" x14ac:dyDescent="0.3">
      <c r="A257" s="633">
        <v>44734</v>
      </c>
      <c r="B257" s="195" t="s">
        <v>9</v>
      </c>
      <c r="C257" s="625">
        <v>230000</v>
      </c>
      <c r="D257" s="625"/>
      <c r="E257" s="540">
        <f t="shared" si="5"/>
        <v>2159114</v>
      </c>
      <c r="F257" s="627" t="s">
        <v>406</v>
      </c>
      <c r="G257" s="627" t="s">
        <v>406</v>
      </c>
      <c r="H257" s="627"/>
    </row>
    <row r="258" spans="1:8" ht="16.5" hidden="1" customHeight="1" x14ac:dyDescent="0.3">
      <c r="A258" s="633">
        <v>44734</v>
      </c>
      <c r="B258" s="195" t="s">
        <v>610</v>
      </c>
      <c r="C258" s="625"/>
      <c r="D258" s="625">
        <v>100000</v>
      </c>
      <c r="E258" s="540">
        <f t="shared" si="5"/>
        <v>2059114</v>
      </c>
      <c r="F258" s="627" t="s">
        <v>1169</v>
      </c>
      <c r="G258" s="627" t="s">
        <v>587</v>
      </c>
      <c r="H258" s="627"/>
    </row>
    <row r="259" spans="1:8" ht="16.5" hidden="1" customHeight="1" x14ac:dyDescent="0.3">
      <c r="A259" s="633">
        <v>44735</v>
      </c>
      <c r="B259" s="195" t="s">
        <v>9</v>
      </c>
      <c r="C259" s="625">
        <v>70000</v>
      </c>
      <c r="D259" s="625"/>
      <c r="E259" s="540">
        <f t="shared" si="5"/>
        <v>2129114</v>
      </c>
      <c r="F259" s="627" t="s">
        <v>406</v>
      </c>
      <c r="G259" s="627" t="s">
        <v>406</v>
      </c>
      <c r="H259" s="627"/>
    </row>
    <row r="260" spans="1:8" ht="16.5" hidden="1" customHeight="1" x14ac:dyDescent="0.3">
      <c r="A260" s="633">
        <v>44736</v>
      </c>
      <c r="B260" s="195" t="s">
        <v>9</v>
      </c>
      <c r="C260" s="625">
        <v>20000</v>
      </c>
      <c r="D260" s="625"/>
      <c r="E260" s="540">
        <f t="shared" si="5"/>
        <v>2149114</v>
      </c>
      <c r="F260" s="627" t="s">
        <v>406</v>
      </c>
      <c r="G260" s="627" t="s">
        <v>406</v>
      </c>
      <c r="H260" s="627"/>
    </row>
    <row r="261" spans="1:8" ht="16.5" hidden="1" customHeight="1" x14ac:dyDescent="0.3">
      <c r="A261" s="633">
        <v>44738</v>
      </c>
      <c r="B261" s="195" t="s">
        <v>105</v>
      </c>
      <c r="C261" s="625">
        <v>10542</v>
      </c>
      <c r="D261" s="625"/>
      <c r="E261" s="540">
        <f t="shared" si="5"/>
        <v>2159656</v>
      </c>
      <c r="F261" s="627" t="s">
        <v>488</v>
      </c>
      <c r="G261" s="627" t="s">
        <v>488</v>
      </c>
      <c r="H261" s="627"/>
    </row>
    <row r="262" spans="1:8" ht="16.5" hidden="1" customHeight="1" x14ac:dyDescent="0.3">
      <c r="A262" s="633">
        <v>44738</v>
      </c>
      <c r="B262" s="195" t="s">
        <v>357</v>
      </c>
      <c r="C262" s="625"/>
      <c r="D262" s="625">
        <v>1470</v>
      </c>
      <c r="E262" s="540">
        <f t="shared" si="5"/>
        <v>2158186</v>
      </c>
      <c r="F262" s="627" t="s">
        <v>489</v>
      </c>
      <c r="G262" s="627" t="s">
        <v>489</v>
      </c>
      <c r="H262" s="627"/>
    </row>
    <row r="263" spans="1:8" ht="16.5" hidden="1" customHeight="1" x14ac:dyDescent="0.3">
      <c r="A263" s="633">
        <v>44738</v>
      </c>
      <c r="B263" s="195" t="s">
        <v>358</v>
      </c>
      <c r="C263" s="625"/>
      <c r="D263" s="625">
        <v>140</v>
      </c>
      <c r="E263" s="540">
        <f t="shared" si="5"/>
        <v>2158046</v>
      </c>
      <c r="F263" s="627" t="s">
        <v>490</v>
      </c>
      <c r="G263" s="627" t="s">
        <v>490</v>
      </c>
      <c r="H263" s="627"/>
    </row>
    <row r="264" spans="1:8" ht="16.5" hidden="1" customHeight="1" x14ac:dyDescent="0.3">
      <c r="A264" s="633">
        <v>44739</v>
      </c>
      <c r="B264" s="195" t="s">
        <v>9</v>
      </c>
      <c r="C264" s="625">
        <v>10000</v>
      </c>
      <c r="D264" s="625"/>
      <c r="E264" s="540">
        <f t="shared" si="5"/>
        <v>2168046</v>
      </c>
      <c r="F264" s="627" t="s">
        <v>406</v>
      </c>
      <c r="G264" s="627" t="s">
        <v>406</v>
      </c>
      <c r="H264" s="627"/>
    </row>
    <row r="265" spans="1:8" ht="16.5" hidden="1" customHeight="1" x14ac:dyDescent="0.3">
      <c r="A265" s="633">
        <v>44740</v>
      </c>
      <c r="B265" s="195" t="s">
        <v>9</v>
      </c>
      <c r="C265" s="625">
        <v>30000</v>
      </c>
      <c r="D265" s="625"/>
      <c r="E265" s="540">
        <f t="shared" si="5"/>
        <v>2198046</v>
      </c>
      <c r="F265" s="627" t="s">
        <v>1132</v>
      </c>
      <c r="G265" s="627" t="s">
        <v>466</v>
      </c>
      <c r="H265" s="627"/>
    </row>
    <row r="266" spans="1:8" ht="16.5" hidden="1" customHeight="1" x14ac:dyDescent="0.3">
      <c r="A266" s="633">
        <v>44740</v>
      </c>
      <c r="B266" s="195" t="s">
        <v>9</v>
      </c>
      <c r="C266" s="625">
        <v>50000</v>
      </c>
      <c r="D266" s="625"/>
      <c r="E266" s="540">
        <f t="shared" si="5"/>
        <v>2248046</v>
      </c>
      <c r="F266" s="627" t="s">
        <v>1177</v>
      </c>
      <c r="G266" s="627" t="s">
        <v>609</v>
      </c>
      <c r="H266" s="627"/>
    </row>
    <row r="267" spans="1:8" ht="16.5" hidden="1" customHeight="1" x14ac:dyDescent="0.3">
      <c r="A267" s="633">
        <v>44741</v>
      </c>
      <c r="B267" s="195" t="s">
        <v>9</v>
      </c>
      <c r="C267" s="625">
        <v>100000</v>
      </c>
      <c r="D267" s="625"/>
      <c r="E267" s="540">
        <f t="shared" si="5"/>
        <v>2348046</v>
      </c>
      <c r="F267" s="627" t="s">
        <v>1164</v>
      </c>
      <c r="G267" s="627" t="s">
        <v>416</v>
      </c>
      <c r="H267" s="627"/>
    </row>
    <row r="268" spans="1:8" ht="16.5" hidden="1" customHeight="1" x14ac:dyDescent="0.3">
      <c r="A268" s="633">
        <v>44741</v>
      </c>
      <c r="B268" s="195" t="s">
        <v>9</v>
      </c>
      <c r="C268" s="625">
        <v>10000</v>
      </c>
      <c r="D268" s="625"/>
      <c r="E268" s="540">
        <f t="shared" si="5"/>
        <v>2358046</v>
      </c>
      <c r="F268" s="627" t="s">
        <v>1048</v>
      </c>
      <c r="G268" s="627" t="s">
        <v>422</v>
      </c>
      <c r="H268" s="627"/>
    </row>
    <row r="269" spans="1:8" ht="16.5" hidden="1" customHeight="1" x14ac:dyDescent="0.3">
      <c r="A269" s="633">
        <v>44741</v>
      </c>
      <c r="B269" s="195" t="s">
        <v>9</v>
      </c>
      <c r="C269" s="625">
        <v>1185000</v>
      </c>
      <c r="D269" s="625"/>
      <c r="E269" s="540">
        <f t="shared" si="5"/>
        <v>3543046</v>
      </c>
      <c r="F269" s="627" t="s">
        <v>406</v>
      </c>
      <c r="G269" s="627" t="s">
        <v>406</v>
      </c>
      <c r="H269" s="627"/>
    </row>
    <row r="270" spans="1:8" ht="16.5" hidden="1" customHeight="1" x14ac:dyDescent="0.3">
      <c r="A270" s="633">
        <v>44742</v>
      </c>
      <c r="B270" s="195" t="s">
        <v>9</v>
      </c>
      <c r="C270" s="625">
        <v>50000</v>
      </c>
      <c r="D270" s="625"/>
      <c r="E270" s="540">
        <f t="shared" si="5"/>
        <v>3593046</v>
      </c>
      <c r="F270" s="627" t="s">
        <v>1049</v>
      </c>
      <c r="G270" s="627" t="s">
        <v>465</v>
      </c>
      <c r="H270" s="627"/>
    </row>
    <row r="271" spans="1:8" ht="16.5" hidden="1" customHeight="1" x14ac:dyDescent="0.3">
      <c r="A271" s="633">
        <v>44742</v>
      </c>
      <c r="B271" s="195" t="s">
        <v>9</v>
      </c>
      <c r="C271" s="625">
        <v>10000</v>
      </c>
      <c r="D271" s="625"/>
      <c r="E271" s="540">
        <f t="shared" si="5"/>
        <v>3603046</v>
      </c>
      <c r="F271" s="627" t="s">
        <v>1050</v>
      </c>
      <c r="G271" s="627" t="s">
        <v>464</v>
      </c>
      <c r="H271" s="627"/>
    </row>
    <row r="272" spans="1:8" ht="16.5" hidden="1" customHeight="1" x14ac:dyDescent="0.3">
      <c r="A272" s="633">
        <v>44742</v>
      </c>
      <c r="B272" s="195" t="s">
        <v>9</v>
      </c>
      <c r="C272" s="625">
        <v>100000</v>
      </c>
      <c r="D272" s="625"/>
      <c r="E272" s="540">
        <f t="shared" si="5"/>
        <v>3703046</v>
      </c>
      <c r="F272" s="627" t="s">
        <v>1147</v>
      </c>
      <c r="G272" s="627" t="s">
        <v>408</v>
      </c>
      <c r="H272" s="627"/>
    </row>
    <row r="273" spans="1:8" ht="16.5" hidden="1" customHeight="1" x14ac:dyDescent="0.3">
      <c r="A273" s="633">
        <v>44742</v>
      </c>
      <c r="B273" s="195" t="s">
        <v>9</v>
      </c>
      <c r="C273" s="625">
        <v>20000</v>
      </c>
      <c r="D273" s="625"/>
      <c r="E273" s="540">
        <f t="shared" si="5"/>
        <v>3723046</v>
      </c>
      <c r="F273" s="627" t="s">
        <v>432</v>
      </c>
      <c r="G273" s="627" t="s">
        <v>432</v>
      </c>
      <c r="H273" s="627"/>
    </row>
    <row r="274" spans="1:8" ht="16.5" hidden="1" customHeight="1" x14ac:dyDescent="0.3">
      <c r="A274" s="633">
        <v>44742</v>
      </c>
      <c r="B274" s="195" t="s">
        <v>9</v>
      </c>
      <c r="C274" s="625">
        <v>10000</v>
      </c>
      <c r="D274" s="625"/>
      <c r="E274" s="540">
        <f t="shared" si="5"/>
        <v>3733046</v>
      </c>
      <c r="F274" s="627" t="s">
        <v>406</v>
      </c>
      <c r="G274" s="627" t="s">
        <v>406</v>
      </c>
      <c r="H274" s="627"/>
    </row>
    <row r="275" spans="1:8" ht="16.5" hidden="1" customHeight="1" x14ac:dyDescent="0.3">
      <c r="A275" s="633">
        <v>44742</v>
      </c>
      <c r="B275" s="195" t="s">
        <v>9</v>
      </c>
      <c r="C275" s="625">
        <v>10000</v>
      </c>
      <c r="D275" s="625"/>
      <c r="E275" s="540">
        <f t="shared" si="5"/>
        <v>3743046</v>
      </c>
      <c r="F275" s="627" t="s">
        <v>1168</v>
      </c>
      <c r="G275" s="627" t="s">
        <v>429</v>
      </c>
      <c r="H275" s="627"/>
    </row>
    <row r="276" spans="1:8" ht="16.5" hidden="1" customHeight="1" x14ac:dyDescent="0.3">
      <c r="A276" s="633">
        <v>44742</v>
      </c>
      <c r="B276" s="195" t="s">
        <v>9</v>
      </c>
      <c r="C276" s="625">
        <v>20000</v>
      </c>
      <c r="D276" s="625"/>
      <c r="E276" s="540">
        <f t="shared" si="5"/>
        <v>3763046</v>
      </c>
      <c r="F276" s="627" t="s">
        <v>1128</v>
      </c>
      <c r="G276" s="627" t="s">
        <v>463</v>
      </c>
      <c r="H276" s="627"/>
    </row>
    <row r="277" spans="1:8" ht="16.5" hidden="1" customHeight="1" x14ac:dyDescent="0.3">
      <c r="A277" s="633">
        <v>44742</v>
      </c>
      <c r="B277" s="132" t="s">
        <v>172</v>
      </c>
      <c r="C277" s="422"/>
      <c r="D277" s="414">
        <v>44880</v>
      </c>
      <c r="E277" s="540">
        <f t="shared" si="5"/>
        <v>3718166</v>
      </c>
      <c r="F277" s="421" t="s">
        <v>793</v>
      </c>
      <c r="G277" s="421" t="s">
        <v>585</v>
      </c>
      <c r="H277" s="421"/>
    </row>
    <row r="278" spans="1:8" ht="17.25" hidden="1" customHeight="1" thickBot="1" x14ac:dyDescent="0.35">
      <c r="A278" s="634" t="s">
        <v>608</v>
      </c>
      <c r="B278" s="139" t="s">
        <v>218</v>
      </c>
      <c r="C278" s="425">
        <f>SUM(C229:C277)</f>
        <v>5770497</v>
      </c>
      <c r="D278" s="425">
        <f>SUM(D229:D277)</f>
        <v>8967370</v>
      </c>
      <c r="E278" s="538"/>
      <c r="F278" s="426"/>
      <c r="G278" s="426"/>
      <c r="H278" s="426"/>
    </row>
    <row r="279" spans="1:8" ht="16.5" hidden="1" customHeight="1" x14ac:dyDescent="0.3">
      <c r="A279" s="632">
        <v>44743</v>
      </c>
      <c r="B279" s="351" t="s">
        <v>9</v>
      </c>
      <c r="C279" s="629">
        <v>30000</v>
      </c>
      <c r="D279" s="630">
        <v>0</v>
      </c>
      <c r="E279" s="539">
        <f>E277+C279-D279</f>
        <v>3748166</v>
      </c>
      <c r="F279" s="624" t="s">
        <v>1030</v>
      </c>
      <c r="G279" s="624" t="s">
        <v>405</v>
      </c>
      <c r="H279" s="624"/>
    </row>
    <row r="280" spans="1:8" ht="16.5" hidden="1" customHeight="1" x14ac:dyDescent="0.3">
      <c r="A280" s="633">
        <v>44743</v>
      </c>
      <c r="B280" s="195" t="s">
        <v>9</v>
      </c>
      <c r="C280" s="625">
        <v>10000</v>
      </c>
      <c r="D280" s="626">
        <v>0</v>
      </c>
      <c r="E280" s="540">
        <f>E279+C280-D280</f>
        <v>3758166</v>
      </c>
      <c r="F280" s="627" t="s">
        <v>406</v>
      </c>
      <c r="G280" s="627" t="s">
        <v>406</v>
      </c>
      <c r="H280" s="627"/>
    </row>
    <row r="281" spans="1:8" ht="16.5" hidden="1" customHeight="1" x14ac:dyDescent="0.3">
      <c r="A281" s="633">
        <v>44745</v>
      </c>
      <c r="B281" s="195" t="s">
        <v>9</v>
      </c>
      <c r="C281" s="625">
        <v>10000</v>
      </c>
      <c r="D281" s="626">
        <v>0</v>
      </c>
      <c r="E281" s="540">
        <f t="shared" ref="E281:E318" si="6">E280+C281-D281</f>
        <v>3768166</v>
      </c>
      <c r="F281" s="627" t="s">
        <v>1146</v>
      </c>
      <c r="G281" s="627" t="s">
        <v>417</v>
      </c>
      <c r="H281" s="627"/>
    </row>
    <row r="282" spans="1:8" ht="16.5" hidden="1" customHeight="1" x14ac:dyDescent="0.3">
      <c r="A282" s="633">
        <v>44746</v>
      </c>
      <c r="B282" s="195" t="s">
        <v>9</v>
      </c>
      <c r="C282" s="625">
        <v>360000</v>
      </c>
      <c r="D282" s="626">
        <v>0</v>
      </c>
      <c r="E282" s="540">
        <f t="shared" si="6"/>
        <v>4128166</v>
      </c>
      <c r="F282" s="627" t="s">
        <v>406</v>
      </c>
      <c r="G282" s="627" t="s">
        <v>406</v>
      </c>
      <c r="H282" s="627"/>
    </row>
    <row r="283" spans="1:8" ht="16.5" hidden="1" customHeight="1" x14ac:dyDescent="0.3">
      <c r="A283" s="633">
        <v>44746</v>
      </c>
      <c r="B283" s="195" t="s">
        <v>9</v>
      </c>
      <c r="C283" s="625">
        <v>10000</v>
      </c>
      <c r="D283" s="626">
        <v>0</v>
      </c>
      <c r="E283" s="540">
        <f t="shared" si="6"/>
        <v>4138166</v>
      </c>
      <c r="F283" s="627" t="s">
        <v>1155</v>
      </c>
      <c r="G283" s="627" t="s">
        <v>487</v>
      </c>
      <c r="H283" s="627"/>
    </row>
    <row r="284" spans="1:8" ht="16.5" hidden="1" customHeight="1" x14ac:dyDescent="0.3">
      <c r="A284" s="633">
        <v>44747</v>
      </c>
      <c r="B284" s="195" t="s">
        <v>9</v>
      </c>
      <c r="C284" s="625">
        <v>100000</v>
      </c>
      <c r="D284" s="626">
        <v>0</v>
      </c>
      <c r="E284" s="540">
        <f t="shared" si="6"/>
        <v>4238166</v>
      </c>
      <c r="F284" s="627" t="s">
        <v>409</v>
      </c>
      <c r="G284" s="627" t="s">
        <v>409</v>
      </c>
      <c r="H284" s="627"/>
    </row>
    <row r="285" spans="1:8" ht="16.5" hidden="1" customHeight="1" x14ac:dyDescent="0.3">
      <c r="A285" s="633">
        <v>44747</v>
      </c>
      <c r="B285" s="195" t="s">
        <v>9</v>
      </c>
      <c r="C285" s="625">
        <v>100000</v>
      </c>
      <c r="D285" s="626">
        <v>0</v>
      </c>
      <c r="E285" s="540">
        <f t="shared" si="6"/>
        <v>4338166</v>
      </c>
      <c r="F285" s="627" t="s">
        <v>1042</v>
      </c>
      <c r="G285" s="627" t="s">
        <v>617</v>
      </c>
      <c r="H285" s="627"/>
    </row>
    <row r="286" spans="1:8" ht="16.5" hidden="1" customHeight="1" x14ac:dyDescent="0.3">
      <c r="A286" s="633">
        <v>44747</v>
      </c>
      <c r="B286" s="132" t="s">
        <v>172</v>
      </c>
      <c r="C286" s="625">
        <v>0</v>
      </c>
      <c r="D286" s="625">
        <v>55000</v>
      </c>
      <c r="E286" s="540">
        <f t="shared" si="6"/>
        <v>4283166</v>
      </c>
      <c r="F286" s="627" t="s">
        <v>410</v>
      </c>
      <c r="G286" s="627" t="s">
        <v>410</v>
      </c>
      <c r="H286" s="627"/>
    </row>
    <row r="287" spans="1:8" ht="16.5" hidden="1" customHeight="1" x14ac:dyDescent="0.3">
      <c r="A287" s="633">
        <v>44748</v>
      </c>
      <c r="B287" s="195" t="s">
        <v>9</v>
      </c>
      <c r="C287" s="625">
        <v>40000</v>
      </c>
      <c r="D287" s="625">
        <v>0</v>
      </c>
      <c r="E287" s="540">
        <f t="shared" si="6"/>
        <v>4323166</v>
      </c>
      <c r="F287" s="627" t="s">
        <v>406</v>
      </c>
      <c r="G287" s="627" t="s">
        <v>406</v>
      </c>
      <c r="H287" s="627"/>
    </row>
    <row r="288" spans="1:8" ht="16.5" hidden="1" customHeight="1" x14ac:dyDescent="0.3">
      <c r="A288" s="633">
        <v>44748</v>
      </c>
      <c r="B288" s="195" t="s">
        <v>9</v>
      </c>
      <c r="C288" s="625">
        <v>10000</v>
      </c>
      <c r="D288" s="625">
        <v>0</v>
      </c>
      <c r="E288" s="540">
        <f t="shared" si="6"/>
        <v>4333166</v>
      </c>
      <c r="F288" s="627" t="s">
        <v>1178</v>
      </c>
      <c r="G288" s="627" t="s">
        <v>618</v>
      </c>
      <c r="H288" s="627"/>
    </row>
    <row r="289" spans="1:8" ht="16.5" hidden="1" customHeight="1" x14ac:dyDescent="0.3">
      <c r="A289" s="633">
        <v>44749</v>
      </c>
      <c r="B289" s="195" t="s">
        <v>9</v>
      </c>
      <c r="C289" s="625">
        <v>475000</v>
      </c>
      <c r="D289" s="625">
        <v>0</v>
      </c>
      <c r="E289" s="540">
        <f t="shared" si="6"/>
        <v>4808166</v>
      </c>
      <c r="F289" s="627" t="s">
        <v>406</v>
      </c>
      <c r="G289" s="627" t="s">
        <v>406</v>
      </c>
      <c r="H289" s="627"/>
    </row>
    <row r="290" spans="1:8" ht="16.5" hidden="1" customHeight="1" x14ac:dyDescent="0.3">
      <c r="A290" s="633">
        <v>44750</v>
      </c>
      <c r="B290" s="195" t="s">
        <v>9</v>
      </c>
      <c r="C290" s="625">
        <v>20000</v>
      </c>
      <c r="D290" s="625">
        <v>0</v>
      </c>
      <c r="E290" s="540">
        <f t="shared" si="6"/>
        <v>4828166</v>
      </c>
      <c r="F290" s="627" t="s">
        <v>1115</v>
      </c>
      <c r="G290" s="627" t="s">
        <v>414</v>
      </c>
      <c r="H290" s="627"/>
    </row>
    <row r="291" spans="1:8" ht="16.5" hidden="1" customHeight="1" x14ac:dyDescent="0.3">
      <c r="A291" s="633">
        <v>44750</v>
      </c>
      <c r="B291" s="195" t="s">
        <v>9</v>
      </c>
      <c r="C291" s="625">
        <v>20000</v>
      </c>
      <c r="D291" s="625">
        <v>0</v>
      </c>
      <c r="E291" s="540">
        <f t="shared" si="6"/>
        <v>4848166</v>
      </c>
      <c r="F291" s="627" t="s">
        <v>406</v>
      </c>
      <c r="G291" s="627" t="s">
        <v>406</v>
      </c>
      <c r="H291" s="627"/>
    </row>
    <row r="292" spans="1:8" ht="16.5" hidden="1" customHeight="1" x14ac:dyDescent="0.3">
      <c r="A292" s="633">
        <v>44751</v>
      </c>
      <c r="B292" s="195" t="s">
        <v>9</v>
      </c>
      <c r="C292" s="625">
        <v>10000</v>
      </c>
      <c r="D292" s="625">
        <v>0</v>
      </c>
      <c r="E292" s="540">
        <f t="shared" si="6"/>
        <v>4858166</v>
      </c>
      <c r="F292" s="627" t="s">
        <v>1037</v>
      </c>
      <c r="G292" s="627" t="s">
        <v>407</v>
      </c>
      <c r="H292" s="627"/>
    </row>
    <row r="293" spans="1:8" ht="16.5" hidden="1" customHeight="1" x14ac:dyDescent="0.3">
      <c r="A293" s="633">
        <v>44751</v>
      </c>
      <c r="B293" s="195" t="s">
        <v>9</v>
      </c>
      <c r="C293" s="625">
        <v>30000</v>
      </c>
      <c r="D293" s="625">
        <v>0</v>
      </c>
      <c r="E293" s="540">
        <f t="shared" si="6"/>
        <v>4888166</v>
      </c>
      <c r="F293" s="627" t="s">
        <v>1119</v>
      </c>
      <c r="G293" s="627" t="s">
        <v>431</v>
      </c>
      <c r="H293" s="627"/>
    </row>
    <row r="294" spans="1:8" ht="16.5" hidden="1" customHeight="1" x14ac:dyDescent="0.3">
      <c r="A294" s="633">
        <v>44753</v>
      </c>
      <c r="B294" s="195" t="s">
        <v>9</v>
      </c>
      <c r="C294" s="625">
        <v>10000</v>
      </c>
      <c r="D294" s="625">
        <v>0</v>
      </c>
      <c r="E294" s="540">
        <f t="shared" si="6"/>
        <v>4898166</v>
      </c>
      <c r="F294" s="627" t="s">
        <v>1148</v>
      </c>
      <c r="G294" s="627" t="s">
        <v>413</v>
      </c>
      <c r="H294" s="627"/>
    </row>
    <row r="295" spans="1:8" ht="16.5" hidden="1" customHeight="1" x14ac:dyDescent="0.3">
      <c r="A295" s="633">
        <v>44753</v>
      </c>
      <c r="B295" s="195" t="s">
        <v>9</v>
      </c>
      <c r="C295" s="625">
        <v>50000</v>
      </c>
      <c r="D295" s="625">
        <v>0</v>
      </c>
      <c r="E295" s="540">
        <f t="shared" si="6"/>
        <v>4948166</v>
      </c>
      <c r="F295" s="627" t="s">
        <v>1034</v>
      </c>
      <c r="G295" s="627" t="s">
        <v>412</v>
      </c>
      <c r="H295" s="627"/>
    </row>
    <row r="296" spans="1:8" ht="16.5" hidden="1" customHeight="1" x14ac:dyDescent="0.3">
      <c r="A296" s="633">
        <v>44753</v>
      </c>
      <c r="B296" s="195" t="s">
        <v>9</v>
      </c>
      <c r="C296" s="625">
        <v>30000</v>
      </c>
      <c r="D296" s="625">
        <v>0</v>
      </c>
      <c r="E296" s="540">
        <f t="shared" si="6"/>
        <v>4978166</v>
      </c>
      <c r="F296" s="627" t="s">
        <v>1040</v>
      </c>
      <c r="G296" s="627" t="s">
        <v>565</v>
      </c>
      <c r="H296" s="627"/>
    </row>
    <row r="297" spans="1:8" ht="16.5" hidden="1" customHeight="1" x14ac:dyDescent="0.3">
      <c r="A297" s="633">
        <v>44753</v>
      </c>
      <c r="B297" s="195" t="s">
        <v>9</v>
      </c>
      <c r="C297" s="625">
        <v>10000</v>
      </c>
      <c r="D297" s="625">
        <v>0</v>
      </c>
      <c r="E297" s="540">
        <f t="shared" si="6"/>
        <v>4988166</v>
      </c>
      <c r="F297" s="627" t="s">
        <v>1035</v>
      </c>
      <c r="G297" s="627" t="s">
        <v>510</v>
      </c>
      <c r="H297" s="627"/>
    </row>
    <row r="298" spans="1:8" ht="16.5" hidden="1" customHeight="1" x14ac:dyDescent="0.3">
      <c r="A298" s="633">
        <v>44753</v>
      </c>
      <c r="B298" s="195" t="s">
        <v>9</v>
      </c>
      <c r="C298" s="625">
        <v>10000</v>
      </c>
      <c r="D298" s="625">
        <v>0</v>
      </c>
      <c r="E298" s="540">
        <f t="shared" si="6"/>
        <v>4998166</v>
      </c>
      <c r="F298" s="627" t="s">
        <v>1036</v>
      </c>
      <c r="G298" s="627" t="s">
        <v>415</v>
      </c>
      <c r="H298" s="627"/>
    </row>
    <row r="299" spans="1:8" ht="16.5" hidden="1" customHeight="1" x14ac:dyDescent="0.3">
      <c r="A299" s="633">
        <v>44753</v>
      </c>
      <c r="B299" s="195" t="s">
        <v>9</v>
      </c>
      <c r="C299" s="625">
        <v>20000</v>
      </c>
      <c r="D299" s="625">
        <v>0</v>
      </c>
      <c r="E299" s="540">
        <f t="shared" si="6"/>
        <v>5018166</v>
      </c>
      <c r="F299" s="627" t="s">
        <v>406</v>
      </c>
      <c r="G299" s="627" t="s">
        <v>406</v>
      </c>
      <c r="H299" s="627"/>
    </row>
    <row r="300" spans="1:8" ht="16.5" hidden="1" customHeight="1" x14ac:dyDescent="0.3">
      <c r="A300" s="633">
        <v>44753</v>
      </c>
      <c r="B300" s="195" t="s">
        <v>20</v>
      </c>
      <c r="C300" s="625">
        <v>0</v>
      </c>
      <c r="D300" s="625">
        <v>4824000</v>
      </c>
      <c r="E300" s="540">
        <f t="shared" si="6"/>
        <v>194166</v>
      </c>
      <c r="F300" s="627" t="s">
        <v>430</v>
      </c>
      <c r="G300" s="627" t="s">
        <v>430</v>
      </c>
      <c r="H300" s="627"/>
    </row>
    <row r="301" spans="1:8" ht="16.5" hidden="1" customHeight="1" x14ac:dyDescent="0.3">
      <c r="A301" s="633">
        <v>44755</v>
      </c>
      <c r="B301" s="195" t="s">
        <v>9</v>
      </c>
      <c r="C301" s="625">
        <v>10000</v>
      </c>
      <c r="D301" s="625">
        <v>0</v>
      </c>
      <c r="E301" s="540">
        <f t="shared" si="6"/>
        <v>204166</v>
      </c>
      <c r="F301" s="627" t="s">
        <v>1151</v>
      </c>
      <c r="G301" s="627" t="s">
        <v>513</v>
      </c>
      <c r="H301" s="627"/>
    </row>
    <row r="302" spans="1:8" ht="16.5" hidden="1" customHeight="1" x14ac:dyDescent="0.3">
      <c r="A302" s="633">
        <v>44755</v>
      </c>
      <c r="B302" s="195" t="s">
        <v>9</v>
      </c>
      <c r="C302" s="625">
        <v>80000</v>
      </c>
      <c r="D302" s="625">
        <v>0</v>
      </c>
      <c r="E302" s="540">
        <f t="shared" si="6"/>
        <v>284166</v>
      </c>
      <c r="F302" s="627" t="s">
        <v>406</v>
      </c>
      <c r="G302" s="627" t="s">
        <v>406</v>
      </c>
      <c r="H302" s="627"/>
    </row>
    <row r="303" spans="1:8" ht="16.5" hidden="1" customHeight="1" x14ac:dyDescent="0.3">
      <c r="A303" s="633">
        <v>44760</v>
      </c>
      <c r="B303" s="195" t="s">
        <v>9</v>
      </c>
      <c r="C303" s="625">
        <v>1275000</v>
      </c>
      <c r="D303" s="625">
        <v>0</v>
      </c>
      <c r="E303" s="540">
        <f t="shared" si="6"/>
        <v>1559166</v>
      </c>
      <c r="F303" s="627" t="s">
        <v>406</v>
      </c>
      <c r="G303" s="627" t="s">
        <v>406</v>
      </c>
      <c r="H303" s="627"/>
    </row>
    <row r="304" spans="1:8" ht="16.5" hidden="1" customHeight="1" x14ac:dyDescent="0.3">
      <c r="A304" s="633">
        <v>44762</v>
      </c>
      <c r="B304" s="195" t="s">
        <v>9</v>
      </c>
      <c r="C304" s="625">
        <v>20000</v>
      </c>
      <c r="D304" s="625">
        <v>0</v>
      </c>
      <c r="E304" s="540">
        <f t="shared" si="6"/>
        <v>1579166</v>
      </c>
      <c r="F304" s="627" t="s">
        <v>1045</v>
      </c>
      <c r="G304" s="627" t="s">
        <v>419</v>
      </c>
      <c r="H304" s="627"/>
    </row>
    <row r="305" spans="1:8" ht="16.5" hidden="1" customHeight="1" x14ac:dyDescent="0.3">
      <c r="A305" s="633">
        <v>44762</v>
      </c>
      <c r="B305" s="195" t="s">
        <v>9</v>
      </c>
      <c r="C305" s="625">
        <v>20000</v>
      </c>
      <c r="D305" s="625">
        <v>0</v>
      </c>
      <c r="E305" s="540">
        <f t="shared" si="6"/>
        <v>1599166</v>
      </c>
      <c r="F305" s="627" t="s">
        <v>1044</v>
      </c>
      <c r="G305" s="627" t="s">
        <v>420</v>
      </c>
      <c r="H305" s="627"/>
    </row>
    <row r="306" spans="1:8" ht="16.5" hidden="1" customHeight="1" x14ac:dyDescent="0.3">
      <c r="A306" s="633">
        <v>44762</v>
      </c>
      <c r="B306" s="195" t="s">
        <v>9</v>
      </c>
      <c r="C306" s="625">
        <v>40000</v>
      </c>
      <c r="D306" s="625">
        <v>0</v>
      </c>
      <c r="E306" s="540">
        <f t="shared" si="6"/>
        <v>1639166</v>
      </c>
      <c r="F306" s="627" t="s">
        <v>406</v>
      </c>
      <c r="G306" s="627" t="s">
        <v>406</v>
      </c>
      <c r="H306" s="627"/>
    </row>
    <row r="307" spans="1:8" ht="16.5" hidden="1" customHeight="1" x14ac:dyDescent="0.3">
      <c r="A307" s="633">
        <v>44764</v>
      </c>
      <c r="B307" s="195" t="s">
        <v>9</v>
      </c>
      <c r="C307" s="625">
        <v>230000</v>
      </c>
      <c r="D307" s="625">
        <v>0</v>
      </c>
      <c r="E307" s="540">
        <f t="shared" si="6"/>
        <v>1869166</v>
      </c>
      <c r="F307" s="627" t="s">
        <v>406</v>
      </c>
      <c r="G307" s="627" t="s">
        <v>406</v>
      </c>
      <c r="H307" s="627"/>
    </row>
    <row r="308" spans="1:8" ht="16.5" hidden="1" customHeight="1" x14ac:dyDescent="0.3">
      <c r="A308" s="633">
        <v>44765</v>
      </c>
      <c r="B308" s="195" t="s">
        <v>9</v>
      </c>
      <c r="C308" s="625">
        <v>10000</v>
      </c>
      <c r="D308" s="625">
        <v>0</v>
      </c>
      <c r="E308" s="540">
        <f t="shared" si="6"/>
        <v>1879166</v>
      </c>
      <c r="F308" s="627" t="s">
        <v>1031</v>
      </c>
      <c r="G308" s="627" t="s">
        <v>421</v>
      </c>
      <c r="H308" s="627"/>
    </row>
    <row r="309" spans="1:8" ht="16.5" hidden="1" customHeight="1" x14ac:dyDescent="0.3">
      <c r="A309" s="633">
        <v>44767</v>
      </c>
      <c r="B309" s="195" t="s">
        <v>9</v>
      </c>
      <c r="C309" s="625">
        <v>90000</v>
      </c>
      <c r="D309" s="625">
        <v>0</v>
      </c>
      <c r="E309" s="540">
        <f t="shared" si="6"/>
        <v>1969166</v>
      </c>
      <c r="F309" s="627" t="s">
        <v>406</v>
      </c>
      <c r="G309" s="627" t="s">
        <v>406</v>
      </c>
      <c r="H309" s="627"/>
    </row>
    <row r="310" spans="1:8" ht="16.5" hidden="1" customHeight="1" x14ac:dyDescent="0.3">
      <c r="A310" s="633">
        <v>44767</v>
      </c>
      <c r="B310" s="195" t="s">
        <v>9</v>
      </c>
      <c r="C310" s="625">
        <v>1000000</v>
      </c>
      <c r="D310" s="625">
        <v>0</v>
      </c>
      <c r="E310" s="540">
        <f t="shared" si="6"/>
        <v>2969166</v>
      </c>
      <c r="F310" s="627" t="s">
        <v>1179</v>
      </c>
      <c r="G310" s="627" t="s">
        <v>628</v>
      </c>
      <c r="H310" s="627"/>
    </row>
    <row r="311" spans="1:8" ht="16.5" hidden="1" customHeight="1" x14ac:dyDescent="0.3">
      <c r="A311" s="633">
        <v>44768</v>
      </c>
      <c r="B311" s="195" t="s">
        <v>9</v>
      </c>
      <c r="C311" s="625">
        <v>100000</v>
      </c>
      <c r="D311" s="625">
        <v>0</v>
      </c>
      <c r="E311" s="540">
        <f t="shared" si="6"/>
        <v>3069166</v>
      </c>
      <c r="F311" s="627" t="s">
        <v>1164</v>
      </c>
      <c r="G311" s="627" t="s">
        <v>416</v>
      </c>
      <c r="H311" s="627"/>
    </row>
    <row r="312" spans="1:8" ht="16.5" hidden="1" customHeight="1" x14ac:dyDescent="0.3">
      <c r="A312" s="633">
        <v>44769</v>
      </c>
      <c r="B312" s="195" t="s">
        <v>9</v>
      </c>
      <c r="C312" s="625">
        <v>1210000</v>
      </c>
      <c r="D312" s="625">
        <v>0</v>
      </c>
      <c r="E312" s="540">
        <f t="shared" si="6"/>
        <v>4279166</v>
      </c>
      <c r="F312" s="627" t="s">
        <v>406</v>
      </c>
      <c r="G312" s="627" t="s">
        <v>406</v>
      </c>
      <c r="H312" s="627"/>
    </row>
    <row r="313" spans="1:8" ht="16.5" hidden="1" customHeight="1" x14ac:dyDescent="0.3">
      <c r="A313" s="633">
        <v>44769</v>
      </c>
      <c r="B313" s="195" t="s">
        <v>9</v>
      </c>
      <c r="C313" s="625">
        <v>30000</v>
      </c>
      <c r="D313" s="625">
        <v>0</v>
      </c>
      <c r="E313" s="540">
        <f t="shared" si="6"/>
        <v>4309166</v>
      </c>
      <c r="F313" s="627" t="s">
        <v>1180</v>
      </c>
      <c r="G313" s="627" t="s">
        <v>619</v>
      </c>
      <c r="H313" s="627"/>
    </row>
    <row r="314" spans="1:8" ht="16.5" hidden="1" customHeight="1" x14ac:dyDescent="0.3">
      <c r="A314" s="633">
        <v>44770</v>
      </c>
      <c r="B314" s="195" t="s">
        <v>9</v>
      </c>
      <c r="C314" s="625">
        <v>30000</v>
      </c>
      <c r="D314" s="625">
        <v>0</v>
      </c>
      <c r="E314" s="540">
        <f t="shared" si="6"/>
        <v>4339166</v>
      </c>
      <c r="F314" s="627" t="s">
        <v>1132</v>
      </c>
      <c r="G314" s="627" t="s">
        <v>466</v>
      </c>
      <c r="H314" s="627"/>
    </row>
    <row r="315" spans="1:8" ht="16.5" hidden="1" customHeight="1" x14ac:dyDescent="0.3">
      <c r="A315" s="633">
        <v>44770</v>
      </c>
      <c r="B315" s="195" t="s">
        <v>9</v>
      </c>
      <c r="C315" s="625">
        <v>60000</v>
      </c>
      <c r="D315" s="625">
        <v>0</v>
      </c>
      <c r="E315" s="540">
        <f t="shared" si="6"/>
        <v>4399166</v>
      </c>
      <c r="F315" s="627" t="s">
        <v>406</v>
      </c>
      <c r="G315" s="627" t="s">
        <v>406</v>
      </c>
      <c r="H315" s="627"/>
    </row>
    <row r="316" spans="1:8" ht="16.5" hidden="1" customHeight="1" x14ac:dyDescent="0.3">
      <c r="A316" s="633">
        <v>44771</v>
      </c>
      <c r="B316" s="195" t="s">
        <v>9</v>
      </c>
      <c r="C316" s="625">
        <v>10000</v>
      </c>
      <c r="D316" s="625">
        <v>0</v>
      </c>
      <c r="E316" s="540">
        <f t="shared" si="6"/>
        <v>4409166</v>
      </c>
      <c r="F316" s="627" t="s">
        <v>1048</v>
      </c>
      <c r="G316" s="627" t="s">
        <v>422</v>
      </c>
      <c r="H316" s="627"/>
    </row>
    <row r="317" spans="1:8" ht="16.5" hidden="1" customHeight="1" x14ac:dyDescent="0.3">
      <c r="A317" s="633">
        <v>44771</v>
      </c>
      <c r="B317" s="195" t="s">
        <v>9</v>
      </c>
      <c r="C317" s="625">
        <v>20000</v>
      </c>
      <c r="D317" s="625">
        <v>0</v>
      </c>
      <c r="E317" s="540">
        <f t="shared" si="6"/>
        <v>4429166</v>
      </c>
      <c r="F317" s="627" t="s">
        <v>406</v>
      </c>
      <c r="G317" s="627" t="s">
        <v>406</v>
      </c>
      <c r="H317" s="627"/>
    </row>
    <row r="318" spans="1:8" ht="16.5" hidden="1" customHeight="1" x14ac:dyDescent="0.3">
      <c r="A318" s="634">
        <v>44771</v>
      </c>
      <c r="B318" s="195" t="s">
        <v>9</v>
      </c>
      <c r="C318" s="628">
        <v>20000</v>
      </c>
      <c r="D318" s="628">
        <v>0</v>
      </c>
      <c r="E318" s="540">
        <f t="shared" si="6"/>
        <v>4449166</v>
      </c>
      <c r="F318" s="635" t="s">
        <v>432</v>
      </c>
      <c r="G318" s="635" t="s">
        <v>432</v>
      </c>
      <c r="H318" s="635"/>
    </row>
    <row r="319" spans="1:8" ht="16.5" hidden="1" customHeight="1" x14ac:dyDescent="0.3">
      <c r="A319" s="634">
        <v>44773</v>
      </c>
      <c r="B319" s="132" t="s">
        <v>172</v>
      </c>
      <c r="C319" s="628">
        <v>0</v>
      </c>
      <c r="D319" s="628">
        <v>45595</v>
      </c>
      <c r="E319" s="540"/>
      <c r="F319" s="635" t="s">
        <v>1181</v>
      </c>
      <c r="G319" s="635" t="s">
        <v>359</v>
      </c>
      <c r="H319" s="635"/>
    </row>
    <row r="320" spans="1:8" ht="17.25" hidden="1" customHeight="1" thickBot="1" x14ac:dyDescent="0.35">
      <c r="A320" s="634"/>
      <c r="B320" s="139" t="s">
        <v>218</v>
      </c>
      <c r="C320" s="425">
        <f>SUM(C279:C319)</f>
        <v>5610000</v>
      </c>
      <c r="D320" s="425">
        <f>SUM(D279:D319)</f>
        <v>4924595</v>
      </c>
      <c r="E320" s="538"/>
      <c r="F320" s="426"/>
      <c r="G320" s="426"/>
      <c r="H320" s="426"/>
    </row>
    <row r="321" spans="1:8" ht="16.5" hidden="1" customHeight="1" x14ac:dyDescent="0.3">
      <c r="A321" s="632">
        <v>44774</v>
      </c>
      <c r="B321" s="351" t="s">
        <v>9</v>
      </c>
      <c r="C321" s="629">
        <v>30000</v>
      </c>
      <c r="D321" s="630">
        <v>0</v>
      </c>
      <c r="E321" s="539">
        <f>E318+C321-D321</f>
        <v>4479166</v>
      </c>
      <c r="F321" s="624" t="s">
        <v>1030</v>
      </c>
      <c r="G321" s="624" t="s">
        <v>405</v>
      </c>
      <c r="H321" s="624"/>
    </row>
    <row r="322" spans="1:8" ht="16.5" hidden="1" customHeight="1" x14ac:dyDescent="0.3">
      <c r="A322" s="633">
        <v>44774</v>
      </c>
      <c r="B322" s="195" t="s">
        <v>9</v>
      </c>
      <c r="C322" s="625">
        <v>50000</v>
      </c>
      <c r="D322" s="626">
        <v>0</v>
      </c>
      <c r="E322" s="540">
        <f>E321+C322-D322</f>
        <v>4529166</v>
      </c>
      <c r="F322" s="627" t="s">
        <v>1049</v>
      </c>
      <c r="G322" s="627" t="s">
        <v>465</v>
      </c>
      <c r="H322" s="627"/>
    </row>
    <row r="323" spans="1:8" ht="16.5" hidden="1" customHeight="1" x14ac:dyDescent="0.3">
      <c r="A323" s="633">
        <v>44774</v>
      </c>
      <c r="B323" s="195" t="s">
        <v>9</v>
      </c>
      <c r="C323" s="625">
        <v>10000</v>
      </c>
      <c r="D323" s="626">
        <v>0</v>
      </c>
      <c r="E323" s="540">
        <f t="shared" ref="E323:E364" si="7">E322+C323-D323</f>
        <v>4539166</v>
      </c>
      <c r="F323" s="627" t="s">
        <v>1050</v>
      </c>
      <c r="G323" s="627" t="s">
        <v>464</v>
      </c>
      <c r="H323" s="627"/>
    </row>
    <row r="324" spans="1:8" ht="16.5" hidden="1" customHeight="1" x14ac:dyDescent="0.3">
      <c r="A324" s="633">
        <v>44774</v>
      </c>
      <c r="B324" s="195" t="s">
        <v>9</v>
      </c>
      <c r="C324" s="625">
        <v>10000</v>
      </c>
      <c r="D324" s="626">
        <v>0</v>
      </c>
      <c r="E324" s="540">
        <f t="shared" si="7"/>
        <v>4549166</v>
      </c>
      <c r="F324" s="627" t="s">
        <v>406</v>
      </c>
      <c r="G324" s="627" t="s">
        <v>406</v>
      </c>
      <c r="H324" s="627"/>
    </row>
    <row r="325" spans="1:8" ht="16.5" hidden="1" customHeight="1" x14ac:dyDescent="0.3">
      <c r="A325" s="633">
        <v>44774</v>
      </c>
      <c r="B325" s="195" t="s">
        <v>9</v>
      </c>
      <c r="C325" s="625">
        <v>10000</v>
      </c>
      <c r="D325" s="626">
        <v>0</v>
      </c>
      <c r="E325" s="540">
        <f t="shared" si="7"/>
        <v>4559166</v>
      </c>
      <c r="F325" s="627" t="s">
        <v>1146</v>
      </c>
      <c r="G325" s="627" t="s">
        <v>417</v>
      </c>
      <c r="H325" s="627"/>
    </row>
    <row r="326" spans="1:8" ht="16.5" hidden="1" customHeight="1" x14ac:dyDescent="0.3">
      <c r="A326" s="633">
        <v>44774</v>
      </c>
      <c r="B326" s="195" t="s">
        <v>9</v>
      </c>
      <c r="C326" s="625">
        <v>20000</v>
      </c>
      <c r="D326" s="626">
        <v>0</v>
      </c>
      <c r="E326" s="540">
        <f t="shared" si="7"/>
        <v>4579166</v>
      </c>
      <c r="F326" s="627" t="s">
        <v>1128</v>
      </c>
      <c r="G326" s="627" t="s">
        <v>463</v>
      </c>
      <c r="H326" s="627"/>
    </row>
    <row r="327" spans="1:8" ht="16.5" hidden="1" customHeight="1" x14ac:dyDescent="0.3">
      <c r="A327" s="633">
        <v>44776</v>
      </c>
      <c r="B327" s="195" t="s">
        <v>9</v>
      </c>
      <c r="C327" s="625">
        <v>310000</v>
      </c>
      <c r="D327" s="626">
        <v>0</v>
      </c>
      <c r="E327" s="540">
        <f t="shared" si="7"/>
        <v>4889166</v>
      </c>
      <c r="F327" s="627" t="s">
        <v>406</v>
      </c>
      <c r="G327" s="627" t="s">
        <v>406</v>
      </c>
      <c r="H327" s="627"/>
    </row>
    <row r="328" spans="1:8" ht="16.5" hidden="1" customHeight="1" x14ac:dyDescent="0.3">
      <c r="A328" s="633">
        <v>44776</v>
      </c>
      <c r="B328" s="195" t="s">
        <v>9</v>
      </c>
      <c r="C328" s="625">
        <v>100000</v>
      </c>
      <c r="D328" s="626">
        <v>0</v>
      </c>
      <c r="E328" s="540">
        <f t="shared" si="7"/>
        <v>4989166</v>
      </c>
      <c r="F328" s="627" t="s">
        <v>1147</v>
      </c>
      <c r="G328" s="627" t="s">
        <v>408</v>
      </c>
      <c r="H328" s="627"/>
    </row>
    <row r="329" spans="1:8" ht="16.5" hidden="1" customHeight="1" x14ac:dyDescent="0.3">
      <c r="A329" s="633">
        <v>44778</v>
      </c>
      <c r="B329" s="195" t="s">
        <v>9</v>
      </c>
      <c r="C329" s="625">
        <v>100000</v>
      </c>
      <c r="D329" s="626">
        <v>0</v>
      </c>
      <c r="E329" s="540">
        <f t="shared" si="7"/>
        <v>5089166</v>
      </c>
      <c r="F329" s="627" t="s">
        <v>409</v>
      </c>
      <c r="G329" s="627" t="s">
        <v>409</v>
      </c>
      <c r="H329" s="627"/>
    </row>
    <row r="330" spans="1:8" ht="16.5" hidden="1" customHeight="1" x14ac:dyDescent="0.3">
      <c r="A330" s="633">
        <v>44778</v>
      </c>
      <c r="B330" s="132" t="s">
        <v>172</v>
      </c>
      <c r="C330" s="625">
        <v>0</v>
      </c>
      <c r="D330" s="625">
        <v>55000</v>
      </c>
      <c r="E330" s="540">
        <f t="shared" si="7"/>
        <v>5034166</v>
      </c>
      <c r="F330" s="627" t="s">
        <v>410</v>
      </c>
      <c r="G330" s="627" t="s">
        <v>410</v>
      </c>
      <c r="H330" s="627"/>
    </row>
    <row r="331" spans="1:8" ht="16.5" hidden="1" customHeight="1" x14ac:dyDescent="0.3">
      <c r="A331" s="633">
        <v>44781</v>
      </c>
      <c r="B331" s="195" t="s">
        <v>9</v>
      </c>
      <c r="C331" s="625">
        <v>515000</v>
      </c>
      <c r="D331" s="625">
        <v>0</v>
      </c>
      <c r="E331" s="540">
        <f t="shared" si="7"/>
        <v>5549166</v>
      </c>
      <c r="F331" s="627" t="s">
        <v>406</v>
      </c>
      <c r="G331" s="627" t="s">
        <v>406</v>
      </c>
      <c r="H331" s="627"/>
    </row>
    <row r="332" spans="1:8" ht="16.5" hidden="1" customHeight="1" x14ac:dyDescent="0.3">
      <c r="A332" s="633">
        <v>44781</v>
      </c>
      <c r="B332" s="195" t="s">
        <v>9</v>
      </c>
      <c r="C332" s="625">
        <v>10000</v>
      </c>
      <c r="D332" s="625">
        <v>0</v>
      </c>
      <c r="E332" s="540">
        <f t="shared" si="7"/>
        <v>5559166</v>
      </c>
      <c r="F332" s="627" t="s">
        <v>1037</v>
      </c>
      <c r="G332" s="627" t="s">
        <v>407</v>
      </c>
      <c r="H332" s="627"/>
    </row>
    <row r="333" spans="1:8" ht="16.5" hidden="1" customHeight="1" x14ac:dyDescent="0.3">
      <c r="A333" s="633">
        <v>44782</v>
      </c>
      <c r="B333" s="195" t="s">
        <v>9</v>
      </c>
      <c r="C333" s="625">
        <v>10000</v>
      </c>
      <c r="D333" s="625">
        <v>0</v>
      </c>
      <c r="E333" s="540">
        <f t="shared" si="7"/>
        <v>5569166</v>
      </c>
      <c r="F333" s="627" t="s">
        <v>1156</v>
      </c>
      <c r="G333" s="627" t="s">
        <v>418</v>
      </c>
      <c r="H333" s="627"/>
    </row>
    <row r="334" spans="1:8" ht="16.5" hidden="1" customHeight="1" x14ac:dyDescent="0.3">
      <c r="A334" s="633">
        <v>44783</v>
      </c>
      <c r="B334" s="195" t="s">
        <v>9</v>
      </c>
      <c r="C334" s="625">
        <v>50000</v>
      </c>
      <c r="D334" s="625">
        <v>0</v>
      </c>
      <c r="E334" s="540">
        <f t="shared" si="7"/>
        <v>5619166</v>
      </c>
      <c r="F334" s="627" t="s">
        <v>1034</v>
      </c>
      <c r="G334" s="627" t="s">
        <v>412</v>
      </c>
      <c r="H334" s="627"/>
    </row>
    <row r="335" spans="1:8" ht="16.5" hidden="1" customHeight="1" x14ac:dyDescent="0.3">
      <c r="A335" s="633">
        <v>44783</v>
      </c>
      <c r="B335" s="195" t="s">
        <v>9</v>
      </c>
      <c r="C335" s="625">
        <v>10000</v>
      </c>
      <c r="D335" s="625">
        <v>0</v>
      </c>
      <c r="E335" s="540">
        <f t="shared" si="7"/>
        <v>5629166</v>
      </c>
      <c r="F335" s="627" t="s">
        <v>1148</v>
      </c>
      <c r="G335" s="627" t="s">
        <v>413</v>
      </c>
      <c r="H335" s="627"/>
    </row>
    <row r="336" spans="1:8" ht="16.5" hidden="1" customHeight="1" x14ac:dyDescent="0.3">
      <c r="A336" s="633">
        <v>44783</v>
      </c>
      <c r="B336" s="195" t="s">
        <v>9</v>
      </c>
      <c r="C336" s="625">
        <v>10000</v>
      </c>
      <c r="D336" s="625">
        <v>0</v>
      </c>
      <c r="E336" s="540">
        <f t="shared" si="7"/>
        <v>5639166</v>
      </c>
      <c r="F336" s="627" t="s">
        <v>1035</v>
      </c>
      <c r="G336" s="627" t="s">
        <v>510</v>
      </c>
      <c r="H336" s="627"/>
    </row>
    <row r="337" spans="1:8" ht="16.5" hidden="1" customHeight="1" x14ac:dyDescent="0.3">
      <c r="A337" s="633">
        <v>44783</v>
      </c>
      <c r="B337" s="195" t="s">
        <v>9</v>
      </c>
      <c r="C337" s="625">
        <v>20000</v>
      </c>
      <c r="D337" s="625">
        <v>0</v>
      </c>
      <c r="E337" s="540">
        <f t="shared" si="7"/>
        <v>5659166</v>
      </c>
      <c r="F337" s="627" t="s">
        <v>1115</v>
      </c>
      <c r="G337" s="627" t="s">
        <v>414</v>
      </c>
      <c r="H337" s="627"/>
    </row>
    <row r="338" spans="1:8" ht="16.5" hidden="1" customHeight="1" x14ac:dyDescent="0.3">
      <c r="A338" s="633">
        <v>44783</v>
      </c>
      <c r="B338" s="195" t="s">
        <v>9</v>
      </c>
      <c r="C338" s="625">
        <v>10000</v>
      </c>
      <c r="D338" s="625">
        <v>0</v>
      </c>
      <c r="E338" s="540">
        <f t="shared" si="7"/>
        <v>5669166</v>
      </c>
      <c r="F338" s="627" t="s">
        <v>1036</v>
      </c>
      <c r="G338" s="627" t="s">
        <v>415</v>
      </c>
      <c r="H338" s="627"/>
    </row>
    <row r="339" spans="1:8" ht="16.5" hidden="1" customHeight="1" x14ac:dyDescent="0.3">
      <c r="A339" s="633">
        <v>44783</v>
      </c>
      <c r="B339" s="195" t="s">
        <v>9</v>
      </c>
      <c r="C339" s="625">
        <v>100000</v>
      </c>
      <c r="D339" s="625">
        <v>0</v>
      </c>
      <c r="E339" s="540">
        <f t="shared" si="7"/>
        <v>5769166</v>
      </c>
      <c r="F339" s="627" t="s">
        <v>1042</v>
      </c>
      <c r="G339" s="627" t="s">
        <v>617</v>
      </c>
      <c r="H339" s="627"/>
    </row>
    <row r="340" spans="1:8" ht="16.5" hidden="1" customHeight="1" x14ac:dyDescent="0.3">
      <c r="A340" s="633">
        <v>44783</v>
      </c>
      <c r="B340" s="195" t="s">
        <v>9</v>
      </c>
      <c r="C340" s="625">
        <v>40000</v>
      </c>
      <c r="D340" s="625">
        <v>0</v>
      </c>
      <c r="E340" s="540">
        <f t="shared" si="7"/>
        <v>5809166</v>
      </c>
      <c r="F340" s="627" t="s">
        <v>406</v>
      </c>
      <c r="G340" s="627" t="s">
        <v>406</v>
      </c>
      <c r="H340" s="627"/>
    </row>
    <row r="341" spans="1:8" ht="16.5" hidden="1" customHeight="1" x14ac:dyDescent="0.3">
      <c r="A341" s="633">
        <v>44784</v>
      </c>
      <c r="B341" s="195" t="s">
        <v>9</v>
      </c>
      <c r="C341" s="625">
        <v>30000</v>
      </c>
      <c r="D341" s="625">
        <v>0</v>
      </c>
      <c r="E341" s="540">
        <f t="shared" si="7"/>
        <v>5839166</v>
      </c>
      <c r="F341" s="627" t="s">
        <v>1040</v>
      </c>
      <c r="G341" s="627" t="s">
        <v>565</v>
      </c>
      <c r="H341" s="627"/>
    </row>
    <row r="342" spans="1:8" ht="16.5" hidden="1" customHeight="1" x14ac:dyDescent="0.3">
      <c r="A342" s="633">
        <v>44784</v>
      </c>
      <c r="B342" s="132" t="s">
        <v>172</v>
      </c>
      <c r="C342" s="625">
        <v>0</v>
      </c>
      <c r="D342" s="625">
        <v>2404000</v>
      </c>
      <c r="E342" s="540">
        <f t="shared" si="7"/>
        <v>3435166</v>
      </c>
      <c r="F342" s="627" t="s">
        <v>430</v>
      </c>
      <c r="G342" s="627" t="s">
        <v>430</v>
      </c>
      <c r="H342" s="627"/>
    </row>
    <row r="343" spans="1:8" ht="16.5" hidden="1" customHeight="1" x14ac:dyDescent="0.3">
      <c r="A343" s="633">
        <v>44784</v>
      </c>
      <c r="B343" s="132" t="s">
        <v>172</v>
      </c>
      <c r="C343" s="625">
        <v>0</v>
      </c>
      <c r="D343" s="625">
        <v>5685000</v>
      </c>
      <c r="E343" s="540">
        <f t="shared" si="7"/>
        <v>-2249834</v>
      </c>
      <c r="F343" s="627" t="s">
        <v>430</v>
      </c>
      <c r="G343" s="627" t="s">
        <v>430</v>
      </c>
      <c r="H343" s="627"/>
    </row>
    <row r="344" spans="1:8" ht="16.5" hidden="1" customHeight="1" x14ac:dyDescent="0.3">
      <c r="A344" s="633">
        <v>44785</v>
      </c>
      <c r="B344" s="195" t="s">
        <v>9</v>
      </c>
      <c r="C344" s="625">
        <v>80000</v>
      </c>
      <c r="D344" s="625">
        <v>0</v>
      </c>
      <c r="E344" s="540">
        <f t="shared" si="7"/>
        <v>-2169834</v>
      </c>
      <c r="F344" s="627" t="s">
        <v>406</v>
      </c>
      <c r="G344" s="627" t="s">
        <v>406</v>
      </c>
      <c r="H344" s="627"/>
    </row>
    <row r="345" spans="1:8" ht="16.5" hidden="1" customHeight="1" x14ac:dyDescent="0.3">
      <c r="A345" s="633">
        <v>44789</v>
      </c>
      <c r="B345" s="195" t="s">
        <v>9</v>
      </c>
      <c r="C345" s="625">
        <v>10000</v>
      </c>
      <c r="D345" s="625">
        <v>0</v>
      </c>
      <c r="E345" s="540">
        <f t="shared" si="7"/>
        <v>-2159834</v>
      </c>
      <c r="F345" s="627" t="s">
        <v>1151</v>
      </c>
      <c r="G345" s="627" t="s">
        <v>513</v>
      </c>
      <c r="H345" s="627"/>
    </row>
    <row r="346" spans="1:8" ht="16.5" hidden="1" customHeight="1" x14ac:dyDescent="0.3">
      <c r="A346" s="633">
        <v>44791</v>
      </c>
      <c r="B346" s="195" t="s">
        <v>9</v>
      </c>
      <c r="C346" s="625">
        <v>1255000</v>
      </c>
      <c r="D346" s="625">
        <v>0</v>
      </c>
      <c r="E346" s="540">
        <f t="shared" si="7"/>
        <v>-904834</v>
      </c>
      <c r="F346" s="627" t="s">
        <v>406</v>
      </c>
      <c r="G346" s="627" t="s">
        <v>406</v>
      </c>
      <c r="H346" s="627"/>
    </row>
    <row r="347" spans="1:8" ht="16.5" hidden="1" customHeight="1" x14ac:dyDescent="0.3">
      <c r="A347" s="633">
        <v>44792</v>
      </c>
      <c r="B347" s="195" t="s">
        <v>9</v>
      </c>
      <c r="C347" s="625">
        <v>30000</v>
      </c>
      <c r="D347" s="625">
        <v>0</v>
      </c>
      <c r="E347" s="540">
        <f t="shared" si="7"/>
        <v>-874834</v>
      </c>
      <c r="F347" s="627" t="s">
        <v>406</v>
      </c>
      <c r="G347" s="627" t="s">
        <v>406</v>
      </c>
      <c r="H347" s="627"/>
    </row>
    <row r="348" spans="1:8" ht="16.5" hidden="1" customHeight="1" x14ac:dyDescent="0.3">
      <c r="A348" s="633">
        <v>44792</v>
      </c>
      <c r="B348" s="195" t="s">
        <v>9</v>
      </c>
      <c r="C348" s="625">
        <v>100000</v>
      </c>
      <c r="D348" s="625">
        <v>0</v>
      </c>
      <c r="E348" s="540">
        <f t="shared" si="7"/>
        <v>-774834</v>
      </c>
      <c r="F348" s="627" t="s">
        <v>1164</v>
      </c>
      <c r="G348" s="627" t="s">
        <v>416</v>
      </c>
      <c r="H348" s="627"/>
    </row>
    <row r="349" spans="1:8" ht="16.5" hidden="1" customHeight="1" x14ac:dyDescent="0.3">
      <c r="A349" s="633">
        <v>44795</v>
      </c>
      <c r="B349" s="195" t="s">
        <v>9</v>
      </c>
      <c r="C349" s="625">
        <v>20000</v>
      </c>
      <c r="D349" s="625">
        <v>0</v>
      </c>
      <c r="E349" s="540">
        <f t="shared" si="7"/>
        <v>-754834</v>
      </c>
      <c r="F349" s="627" t="s">
        <v>1044</v>
      </c>
      <c r="G349" s="627" t="s">
        <v>420</v>
      </c>
      <c r="H349" s="627"/>
    </row>
    <row r="350" spans="1:8" ht="16.5" hidden="1" customHeight="1" x14ac:dyDescent="0.3">
      <c r="A350" s="633">
        <v>44795</v>
      </c>
      <c r="B350" s="195" t="s">
        <v>9</v>
      </c>
      <c r="C350" s="625">
        <v>20000</v>
      </c>
      <c r="D350" s="625">
        <v>0</v>
      </c>
      <c r="E350" s="540">
        <f t="shared" si="7"/>
        <v>-734834</v>
      </c>
      <c r="F350" s="627" t="s">
        <v>1045</v>
      </c>
      <c r="G350" s="627" t="s">
        <v>419</v>
      </c>
      <c r="H350" s="627"/>
    </row>
    <row r="351" spans="1:8" ht="16.5" hidden="1" customHeight="1" x14ac:dyDescent="0.3">
      <c r="A351" s="633">
        <v>44797</v>
      </c>
      <c r="B351" s="195" t="s">
        <v>9</v>
      </c>
      <c r="C351" s="625">
        <v>320000</v>
      </c>
      <c r="D351" s="625">
        <v>0</v>
      </c>
      <c r="E351" s="540">
        <f t="shared" si="7"/>
        <v>-414834</v>
      </c>
      <c r="F351" s="627" t="s">
        <v>406</v>
      </c>
      <c r="G351" s="627" t="s">
        <v>406</v>
      </c>
      <c r="H351" s="627"/>
    </row>
    <row r="352" spans="1:8" ht="16.5" hidden="1" customHeight="1" x14ac:dyDescent="0.3">
      <c r="A352" s="633">
        <v>44797</v>
      </c>
      <c r="B352" s="132" t="s">
        <v>172</v>
      </c>
      <c r="C352" s="625">
        <v>0</v>
      </c>
      <c r="D352" s="625">
        <v>1980000</v>
      </c>
      <c r="E352" s="540">
        <f t="shared" si="7"/>
        <v>-2394834</v>
      </c>
      <c r="F352" s="627" t="s">
        <v>1182</v>
      </c>
      <c r="G352" s="627" t="s">
        <v>630</v>
      </c>
      <c r="H352" s="627"/>
    </row>
    <row r="353" spans="1:8" ht="16.5" hidden="1" customHeight="1" x14ac:dyDescent="0.3">
      <c r="A353" s="633">
        <v>44798</v>
      </c>
      <c r="B353" s="195" t="s">
        <v>9</v>
      </c>
      <c r="C353" s="625">
        <v>10000</v>
      </c>
      <c r="D353" s="625">
        <v>0</v>
      </c>
      <c r="E353" s="540">
        <f t="shared" si="7"/>
        <v>-2384834</v>
      </c>
      <c r="F353" s="627" t="s">
        <v>406</v>
      </c>
      <c r="G353" s="627" t="s">
        <v>406</v>
      </c>
      <c r="H353" s="627"/>
    </row>
    <row r="354" spans="1:8" ht="16.5" hidden="1" customHeight="1" x14ac:dyDescent="0.3">
      <c r="A354" s="633">
        <v>44802</v>
      </c>
      <c r="B354" s="195" t="s">
        <v>9</v>
      </c>
      <c r="C354" s="625">
        <v>30000</v>
      </c>
      <c r="D354" s="625">
        <v>0</v>
      </c>
      <c r="E354" s="540">
        <f t="shared" si="7"/>
        <v>-2354834</v>
      </c>
      <c r="F354" s="627" t="s">
        <v>1132</v>
      </c>
      <c r="G354" s="627" t="s">
        <v>466</v>
      </c>
      <c r="H354" s="627"/>
    </row>
    <row r="355" spans="1:8" ht="16.5" hidden="1" customHeight="1" x14ac:dyDescent="0.3">
      <c r="A355" s="633">
        <v>44802</v>
      </c>
      <c r="B355" s="195" t="s">
        <v>9</v>
      </c>
      <c r="C355" s="625">
        <v>10000</v>
      </c>
      <c r="D355" s="625">
        <v>0</v>
      </c>
      <c r="E355" s="540">
        <f t="shared" si="7"/>
        <v>-2344834</v>
      </c>
      <c r="F355" s="627" t="s">
        <v>1048</v>
      </c>
      <c r="G355" s="627" t="s">
        <v>422</v>
      </c>
      <c r="H355" s="627"/>
    </row>
    <row r="356" spans="1:8" ht="16.5" hidden="1" customHeight="1" x14ac:dyDescent="0.3">
      <c r="A356" s="633">
        <v>44802</v>
      </c>
      <c r="B356" s="195" t="s">
        <v>9</v>
      </c>
      <c r="C356" s="625">
        <v>100000</v>
      </c>
      <c r="D356" s="625">
        <v>0</v>
      </c>
      <c r="E356" s="540">
        <f t="shared" si="7"/>
        <v>-2244834</v>
      </c>
      <c r="F356" s="627" t="s">
        <v>1147</v>
      </c>
      <c r="G356" s="627" t="s">
        <v>408</v>
      </c>
      <c r="H356" s="627"/>
    </row>
    <row r="357" spans="1:8" ht="16.5" hidden="1" customHeight="1" x14ac:dyDescent="0.3">
      <c r="A357" s="633">
        <v>44802</v>
      </c>
      <c r="B357" s="195" t="s">
        <v>9</v>
      </c>
      <c r="C357" s="625">
        <v>1200000</v>
      </c>
      <c r="D357" s="625">
        <v>0</v>
      </c>
      <c r="E357" s="540">
        <f t="shared" si="7"/>
        <v>-1044834</v>
      </c>
      <c r="F357" s="627" t="s">
        <v>406</v>
      </c>
      <c r="G357" s="627" t="s">
        <v>406</v>
      </c>
      <c r="H357" s="627"/>
    </row>
    <row r="358" spans="1:8" ht="16.5" hidden="1" customHeight="1" x14ac:dyDescent="0.3">
      <c r="A358" s="633">
        <v>44804</v>
      </c>
      <c r="B358" s="195" t="s">
        <v>9</v>
      </c>
      <c r="C358" s="625">
        <v>100000</v>
      </c>
      <c r="D358" s="625">
        <v>0</v>
      </c>
      <c r="E358" s="540">
        <f t="shared" si="7"/>
        <v>-944834</v>
      </c>
      <c r="F358" s="627" t="s">
        <v>1183</v>
      </c>
      <c r="G358" s="627" t="s">
        <v>631</v>
      </c>
      <c r="H358" s="627"/>
    </row>
    <row r="359" spans="1:8" ht="16.5" hidden="1" customHeight="1" x14ac:dyDescent="0.3">
      <c r="A359" s="633">
        <v>44804</v>
      </c>
      <c r="B359" s="195" t="s">
        <v>9</v>
      </c>
      <c r="C359" s="625">
        <v>50000</v>
      </c>
      <c r="D359" s="625">
        <v>0</v>
      </c>
      <c r="E359" s="540">
        <f t="shared" si="7"/>
        <v>-894834</v>
      </c>
      <c r="F359" s="627" t="s">
        <v>1049</v>
      </c>
      <c r="G359" s="627" t="s">
        <v>465</v>
      </c>
      <c r="H359" s="627"/>
    </row>
    <row r="360" spans="1:8" ht="16.5" hidden="1" customHeight="1" x14ac:dyDescent="0.3">
      <c r="A360" s="633">
        <v>44804</v>
      </c>
      <c r="B360" s="195" t="s">
        <v>9</v>
      </c>
      <c r="C360" s="625">
        <v>10000</v>
      </c>
      <c r="D360" s="625">
        <v>0</v>
      </c>
      <c r="E360" s="540">
        <f t="shared" si="7"/>
        <v>-884834</v>
      </c>
      <c r="F360" s="627" t="s">
        <v>1050</v>
      </c>
      <c r="G360" s="627" t="s">
        <v>464</v>
      </c>
      <c r="H360" s="627"/>
    </row>
    <row r="361" spans="1:8" ht="16.5" hidden="1" customHeight="1" x14ac:dyDescent="0.3">
      <c r="A361" s="633">
        <v>44804</v>
      </c>
      <c r="B361" s="195" t="s">
        <v>9</v>
      </c>
      <c r="C361" s="625">
        <v>80000</v>
      </c>
      <c r="D361" s="625">
        <v>0</v>
      </c>
      <c r="E361" s="540">
        <f t="shared" si="7"/>
        <v>-804834</v>
      </c>
      <c r="F361" s="627" t="s">
        <v>406</v>
      </c>
      <c r="G361" s="627" t="s">
        <v>406</v>
      </c>
      <c r="H361" s="627"/>
    </row>
    <row r="362" spans="1:8" ht="16.5" hidden="1" customHeight="1" x14ac:dyDescent="0.3">
      <c r="A362" s="633">
        <v>44804</v>
      </c>
      <c r="B362" s="195" t="s">
        <v>9</v>
      </c>
      <c r="C362" s="625">
        <v>20000</v>
      </c>
      <c r="D362" s="625">
        <v>0</v>
      </c>
      <c r="E362" s="540">
        <f t="shared" si="7"/>
        <v>-784834</v>
      </c>
      <c r="F362" s="627" t="s">
        <v>432</v>
      </c>
      <c r="G362" s="627" t="s">
        <v>432</v>
      </c>
      <c r="H362" s="627"/>
    </row>
    <row r="363" spans="1:8" ht="16.5" hidden="1" customHeight="1" x14ac:dyDescent="0.3">
      <c r="A363" s="633">
        <v>44804</v>
      </c>
      <c r="B363" s="195" t="s">
        <v>9</v>
      </c>
      <c r="C363" s="625">
        <v>20000</v>
      </c>
      <c r="D363" s="625">
        <v>0</v>
      </c>
      <c r="E363" s="540">
        <f t="shared" si="7"/>
        <v>-764834</v>
      </c>
      <c r="F363" s="627" t="s">
        <v>1128</v>
      </c>
      <c r="G363" s="627" t="s">
        <v>463</v>
      </c>
      <c r="H363" s="627"/>
    </row>
    <row r="364" spans="1:8" ht="16.5" hidden="1" customHeight="1" x14ac:dyDescent="0.3">
      <c r="A364" s="633">
        <v>44804</v>
      </c>
      <c r="B364" s="132" t="s">
        <v>172</v>
      </c>
      <c r="C364" s="434">
        <v>0</v>
      </c>
      <c r="D364" s="434">
        <v>44715</v>
      </c>
      <c r="E364" s="540">
        <f t="shared" si="7"/>
        <v>-809549</v>
      </c>
      <c r="F364" s="635" t="s">
        <v>1181</v>
      </c>
      <c r="G364" s="635" t="s">
        <v>359</v>
      </c>
      <c r="H364" s="635"/>
    </row>
    <row r="365" spans="1:8" ht="17.25" hidden="1" customHeight="1" thickBot="1" x14ac:dyDescent="0.35">
      <c r="A365" s="634"/>
      <c r="B365" s="139" t="s">
        <v>218</v>
      </c>
      <c r="C365" s="425">
        <f>SUM(C321:C364)</f>
        <v>4910000</v>
      </c>
      <c r="D365" s="425">
        <f>SUM(D321:D364)</f>
        <v>10168715</v>
      </c>
      <c r="E365" s="538"/>
      <c r="F365" s="426"/>
      <c r="G365" s="426"/>
      <c r="H365" s="426"/>
    </row>
    <row r="366" spans="1:8" ht="16.5" hidden="1" customHeight="1" x14ac:dyDescent="0.3">
      <c r="A366" s="632">
        <v>44805</v>
      </c>
      <c r="B366" s="351" t="s">
        <v>9</v>
      </c>
      <c r="C366" s="629">
        <v>30000</v>
      </c>
      <c r="D366" s="630">
        <v>0</v>
      </c>
      <c r="E366" s="539">
        <f>E364+C366-D366</f>
        <v>-779549</v>
      </c>
      <c r="F366" s="624" t="s">
        <v>1030</v>
      </c>
      <c r="G366" s="624" t="s">
        <v>405</v>
      </c>
      <c r="H366" s="624"/>
    </row>
    <row r="367" spans="1:8" ht="16.5" hidden="1" customHeight="1" x14ac:dyDescent="0.3">
      <c r="A367" s="633">
        <v>44805</v>
      </c>
      <c r="B367" s="195" t="s">
        <v>9</v>
      </c>
      <c r="C367" s="625">
        <v>60000</v>
      </c>
      <c r="D367" s="626">
        <v>0</v>
      </c>
      <c r="E367" s="540">
        <f>E366+C367-D367</f>
        <v>-719549</v>
      </c>
      <c r="F367" s="627" t="s">
        <v>406</v>
      </c>
      <c r="G367" s="627" t="s">
        <v>406</v>
      </c>
      <c r="H367" s="627"/>
    </row>
    <row r="368" spans="1:8" ht="16.5" hidden="1" customHeight="1" x14ac:dyDescent="0.3">
      <c r="A368" s="633">
        <v>44809</v>
      </c>
      <c r="B368" s="195" t="s">
        <v>9</v>
      </c>
      <c r="C368" s="625">
        <v>100000</v>
      </c>
      <c r="D368" s="626">
        <v>0</v>
      </c>
      <c r="E368" s="540">
        <f t="shared" ref="E368:E403" si="8">E367+C368-D368</f>
        <v>-619549</v>
      </c>
      <c r="F368" s="627" t="s">
        <v>409</v>
      </c>
      <c r="G368" s="627" t="s">
        <v>409</v>
      </c>
      <c r="H368" s="627"/>
    </row>
    <row r="369" spans="1:8" ht="16.5" hidden="1" customHeight="1" x14ac:dyDescent="0.3">
      <c r="A369" s="633">
        <v>44809</v>
      </c>
      <c r="B369" s="195" t="s">
        <v>9</v>
      </c>
      <c r="C369" s="625">
        <v>250000</v>
      </c>
      <c r="D369" s="626">
        <v>0</v>
      </c>
      <c r="E369" s="540">
        <f t="shared" si="8"/>
        <v>-369549</v>
      </c>
      <c r="F369" s="627" t="s">
        <v>406</v>
      </c>
      <c r="G369" s="627" t="s">
        <v>406</v>
      </c>
      <c r="H369" s="627"/>
    </row>
    <row r="370" spans="1:8" ht="16.5" hidden="1" customHeight="1" x14ac:dyDescent="0.3">
      <c r="A370" s="633">
        <v>44809</v>
      </c>
      <c r="B370" s="195" t="s">
        <v>9</v>
      </c>
      <c r="C370" s="625">
        <v>10000</v>
      </c>
      <c r="D370" s="626">
        <v>0</v>
      </c>
      <c r="E370" s="540">
        <f t="shared" si="8"/>
        <v>-359549</v>
      </c>
      <c r="F370" s="627" t="s">
        <v>1146</v>
      </c>
      <c r="G370" s="627" t="s">
        <v>417</v>
      </c>
      <c r="H370" s="627"/>
    </row>
    <row r="371" spans="1:8" ht="16.5" hidden="1" customHeight="1" x14ac:dyDescent="0.3">
      <c r="A371" s="633">
        <v>44809</v>
      </c>
      <c r="B371" s="195" t="s">
        <v>9</v>
      </c>
      <c r="C371" s="625">
        <v>10000</v>
      </c>
      <c r="D371" s="626">
        <v>0</v>
      </c>
      <c r="E371" s="540">
        <f t="shared" si="8"/>
        <v>-349549</v>
      </c>
      <c r="F371" s="627" t="s">
        <v>1037</v>
      </c>
      <c r="G371" s="627" t="s">
        <v>407</v>
      </c>
      <c r="H371" s="627"/>
    </row>
    <row r="372" spans="1:8" ht="16.5" hidden="1" customHeight="1" x14ac:dyDescent="0.3">
      <c r="A372" s="633">
        <v>44809</v>
      </c>
      <c r="B372" s="195" t="s">
        <v>172</v>
      </c>
      <c r="C372" s="625">
        <v>0</v>
      </c>
      <c r="D372" s="625">
        <v>55000</v>
      </c>
      <c r="E372" s="540">
        <f t="shared" si="8"/>
        <v>-404549</v>
      </c>
      <c r="F372" s="627" t="s">
        <v>410</v>
      </c>
      <c r="G372" s="627" t="s">
        <v>410</v>
      </c>
      <c r="H372" s="627"/>
    </row>
    <row r="373" spans="1:8" ht="16.5" hidden="1" customHeight="1" x14ac:dyDescent="0.3">
      <c r="A373" s="633">
        <v>44811</v>
      </c>
      <c r="B373" s="195" t="s">
        <v>9</v>
      </c>
      <c r="C373" s="625">
        <v>515000</v>
      </c>
      <c r="D373" s="625">
        <v>0</v>
      </c>
      <c r="E373" s="540">
        <f t="shared" si="8"/>
        <v>110451</v>
      </c>
      <c r="F373" s="627" t="s">
        <v>406</v>
      </c>
      <c r="G373" s="627" t="s">
        <v>406</v>
      </c>
      <c r="H373" s="627"/>
    </row>
    <row r="374" spans="1:8" ht="16.5" hidden="1" customHeight="1" x14ac:dyDescent="0.3">
      <c r="A374" s="633">
        <v>44817</v>
      </c>
      <c r="B374" s="195" t="s">
        <v>9</v>
      </c>
      <c r="C374" s="625">
        <v>10000</v>
      </c>
      <c r="D374" s="625">
        <v>0</v>
      </c>
      <c r="E374" s="540">
        <f t="shared" si="8"/>
        <v>120451</v>
      </c>
      <c r="F374" s="627" t="s">
        <v>1151</v>
      </c>
      <c r="G374" s="627" t="s">
        <v>513</v>
      </c>
      <c r="H374" s="627"/>
    </row>
    <row r="375" spans="1:8" ht="16.5" hidden="1" customHeight="1" x14ac:dyDescent="0.3">
      <c r="A375" s="633">
        <v>44817</v>
      </c>
      <c r="B375" s="195" t="s">
        <v>9</v>
      </c>
      <c r="C375" s="625">
        <v>10000</v>
      </c>
      <c r="D375" s="625">
        <v>0</v>
      </c>
      <c r="E375" s="540">
        <f t="shared" si="8"/>
        <v>130451</v>
      </c>
      <c r="F375" s="627" t="s">
        <v>1148</v>
      </c>
      <c r="G375" s="627" t="s">
        <v>413</v>
      </c>
      <c r="H375" s="627"/>
    </row>
    <row r="376" spans="1:8" ht="16.5" hidden="1" customHeight="1" x14ac:dyDescent="0.3">
      <c r="A376" s="633">
        <v>44817</v>
      </c>
      <c r="B376" s="195" t="s">
        <v>9</v>
      </c>
      <c r="C376" s="625">
        <v>50000</v>
      </c>
      <c r="D376" s="625">
        <v>0</v>
      </c>
      <c r="E376" s="540">
        <f t="shared" si="8"/>
        <v>180451</v>
      </c>
      <c r="F376" s="627" t="s">
        <v>1034</v>
      </c>
      <c r="G376" s="627" t="s">
        <v>412</v>
      </c>
      <c r="H376" s="627"/>
    </row>
    <row r="377" spans="1:8" ht="16.5" hidden="1" customHeight="1" x14ac:dyDescent="0.3">
      <c r="A377" s="633">
        <v>44817</v>
      </c>
      <c r="B377" s="195" t="s">
        <v>9</v>
      </c>
      <c r="C377" s="625">
        <v>30000</v>
      </c>
      <c r="D377" s="625">
        <v>0</v>
      </c>
      <c r="E377" s="540">
        <f t="shared" si="8"/>
        <v>210451</v>
      </c>
      <c r="F377" s="627" t="s">
        <v>1040</v>
      </c>
      <c r="G377" s="627" t="s">
        <v>565</v>
      </c>
      <c r="H377" s="627"/>
    </row>
    <row r="378" spans="1:8" ht="16.5" hidden="1" customHeight="1" x14ac:dyDescent="0.3">
      <c r="A378" s="633">
        <v>44817</v>
      </c>
      <c r="B378" s="195" t="s">
        <v>9</v>
      </c>
      <c r="C378" s="625">
        <v>20000</v>
      </c>
      <c r="D378" s="625">
        <v>0</v>
      </c>
      <c r="E378" s="540">
        <f t="shared" si="8"/>
        <v>230451</v>
      </c>
      <c r="F378" s="627" t="s">
        <v>1115</v>
      </c>
      <c r="G378" s="627" t="s">
        <v>414</v>
      </c>
      <c r="H378" s="627"/>
    </row>
    <row r="379" spans="1:8" ht="16.5" hidden="1" customHeight="1" x14ac:dyDescent="0.3">
      <c r="A379" s="633">
        <v>44817</v>
      </c>
      <c r="B379" s="195" t="s">
        <v>9</v>
      </c>
      <c r="C379" s="625">
        <v>10000</v>
      </c>
      <c r="D379" s="625">
        <v>0</v>
      </c>
      <c r="E379" s="540">
        <f t="shared" si="8"/>
        <v>240451</v>
      </c>
      <c r="F379" s="627" t="s">
        <v>1035</v>
      </c>
      <c r="G379" s="627" t="s">
        <v>510</v>
      </c>
      <c r="H379" s="627"/>
    </row>
    <row r="380" spans="1:8" ht="16.5" hidden="1" customHeight="1" x14ac:dyDescent="0.3">
      <c r="A380" s="633">
        <v>44817</v>
      </c>
      <c r="B380" s="195" t="s">
        <v>9</v>
      </c>
      <c r="C380" s="625">
        <v>10000</v>
      </c>
      <c r="D380" s="625">
        <v>0</v>
      </c>
      <c r="E380" s="540">
        <f t="shared" si="8"/>
        <v>250451</v>
      </c>
      <c r="F380" s="627" t="s">
        <v>1036</v>
      </c>
      <c r="G380" s="627" t="s">
        <v>415</v>
      </c>
      <c r="H380" s="627"/>
    </row>
    <row r="381" spans="1:8" ht="16.5" hidden="1" customHeight="1" x14ac:dyDescent="0.3">
      <c r="A381" s="633">
        <v>44817</v>
      </c>
      <c r="B381" s="195" t="s">
        <v>9</v>
      </c>
      <c r="C381" s="625">
        <v>20000</v>
      </c>
      <c r="D381" s="625">
        <v>0</v>
      </c>
      <c r="E381" s="540">
        <f t="shared" si="8"/>
        <v>270451</v>
      </c>
      <c r="F381" s="627" t="s">
        <v>406</v>
      </c>
      <c r="G381" s="627" t="s">
        <v>406</v>
      </c>
      <c r="H381" s="627"/>
    </row>
    <row r="382" spans="1:8" ht="16.5" hidden="1" customHeight="1" x14ac:dyDescent="0.3">
      <c r="A382" s="633">
        <v>44819</v>
      </c>
      <c r="B382" s="195" t="s">
        <v>9</v>
      </c>
      <c r="C382" s="625">
        <v>80000</v>
      </c>
      <c r="D382" s="625">
        <v>0</v>
      </c>
      <c r="E382" s="540">
        <f t="shared" si="8"/>
        <v>350451</v>
      </c>
      <c r="F382" s="627" t="s">
        <v>406</v>
      </c>
      <c r="G382" s="627" t="s">
        <v>406</v>
      </c>
      <c r="H382" s="627"/>
    </row>
    <row r="383" spans="1:8" ht="16.5" hidden="1" customHeight="1" x14ac:dyDescent="0.3">
      <c r="A383" s="633">
        <v>44819</v>
      </c>
      <c r="B383" s="195" t="s">
        <v>172</v>
      </c>
      <c r="C383" s="625">
        <v>0</v>
      </c>
      <c r="D383" s="625">
        <v>5798500</v>
      </c>
      <c r="E383" s="540">
        <f t="shared" si="8"/>
        <v>-5448049</v>
      </c>
      <c r="F383" s="627" t="s">
        <v>430</v>
      </c>
      <c r="G383" s="627" t="s">
        <v>430</v>
      </c>
      <c r="H383" s="627"/>
    </row>
    <row r="384" spans="1:8" ht="16.5" hidden="1" customHeight="1" x14ac:dyDescent="0.3">
      <c r="A384" s="633">
        <v>44823</v>
      </c>
      <c r="B384" s="195" t="s">
        <v>9</v>
      </c>
      <c r="C384" s="625">
        <v>1235000</v>
      </c>
      <c r="D384" s="625">
        <v>0</v>
      </c>
      <c r="E384" s="540">
        <f t="shared" si="8"/>
        <v>-4213049</v>
      </c>
      <c r="F384" s="627" t="s">
        <v>406</v>
      </c>
      <c r="G384" s="627" t="s">
        <v>406</v>
      </c>
      <c r="H384" s="627"/>
    </row>
    <row r="385" spans="1:8" ht="16.5" hidden="1" customHeight="1" x14ac:dyDescent="0.3">
      <c r="A385" s="633">
        <v>44824</v>
      </c>
      <c r="B385" s="195" t="s">
        <v>9</v>
      </c>
      <c r="C385" s="625">
        <v>20000</v>
      </c>
      <c r="D385" s="625">
        <v>0</v>
      </c>
      <c r="E385" s="540">
        <f t="shared" si="8"/>
        <v>-4193049</v>
      </c>
      <c r="F385" s="627" t="s">
        <v>1045</v>
      </c>
      <c r="G385" s="627" t="s">
        <v>419</v>
      </c>
      <c r="H385" s="627"/>
    </row>
    <row r="386" spans="1:8" ht="16.5" hidden="1" customHeight="1" x14ac:dyDescent="0.3">
      <c r="A386" s="633">
        <v>44824</v>
      </c>
      <c r="B386" s="195" t="s">
        <v>9</v>
      </c>
      <c r="C386" s="625">
        <v>20000</v>
      </c>
      <c r="D386" s="625">
        <v>0</v>
      </c>
      <c r="E386" s="540">
        <f t="shared" si="8"/>
        <v>-4173049</v>
      </c>
      <c r="F386" s="627" t="s">
        <v>1044</v>
      </c>
      <c r="G386" s="627" t="s">
        <v>420</v>
      </c>
      <c r="H386" s="627"/>
    </row>
    <row r="387" spans="1:8" ht="16.5" hidden="1" customHeight="1" x14ac:dyDescent="0.3">
      <c r="A387" s="633">
        <v>44825</v>
      </c>
      <c r="B387" s="195" t="s">
        <v>9</v>
      </c>
      <c r="C387" s="625">
        <v>100000</v>
      </c>
      <c r="D387" s="625">
        <v>0</v>
      </c>
      <c r="E387" s="540">
        <f t="shared" si="8"/>
        <v>-4073049</v>
      </c>
      <c r="F387" s="627" t="s">
        <v>1164</v>
      </c>
      <c r="G387" s="627" t="s">
        <v>416</v>
      </c>
      <c r="H387" s="627"/>
    </row>
    <row r="388" spans="1:8" ht="16.5" hidden="1" customHeight="1" x14ac:dyDescent="0.3">
      <c r="A388" s="633">
        <v>44825</v>
      </c>
      <c r="B388" s="195" t="s">
        <v>9</v>
      </c>
      <c r="C388" s="625">
        <v>40000</v>
      </c>
      <c r="D388" s="625">
        <v>0</v>
      </c>
      <c r="E388" s="540">
        <f t="shared" si="8"/>
        <v>-4033049</v>
      </c>
      <c r="F388" s="627" t="s">
        <v>406</v>
      </c>
      <c r="G388" s="627" t="s">
        <v>406</v>
      </c>
      <c r="H388" s="627"/>
    </row>
    <row r="389" spans="1:8" ht="16.5" hidden="1" customHeight="1" x14ac:dyDescent="0.3">
      <c r="A389" s="633">
        <v>44826</v>
      </c>
      <c r="B389" s="195" t="s">
        <v>9</v>
      </c>
      <c r="C389" s="625">
        <v>200000</v>
      </c>
      <c r="D389" s="625">
        <v>0</v>
      </c>
      <c r="E389" s="540">
        <f t="shared" si="8"/>
        <v>-3833049</v>
      </c>
      <c r="F389" s="627" t="s">
        <v>406</v>
      </c>
      <c r="G389" s="627" t="s">
        <v>406</v>
      </c>
      <c r="H389" s="627"/>
    </row>
    <row r="390" spans="1:8" ht="16.5" hidden="1" customHeight="1" x14ac:dyDescent="0.3">
      <c r="A390" s="633">
        <v>44827</v>
      </c>
      <c r="B390" s="195" t="s">
        <v>9</v>
      </c>
      <c r="C390" s="625">
        <v>80000</v>
      </c>
      <c r="D390" s="625">
        <v>0</v>
      </c>
      <c r="E390" s="540">
        <f t="shared" si="8"/>
        <v>-3753049</v>
      </c>
      <c r="F390" s="627" t="s">
        <v>406</v>
      </c>
      <c r="G390" s="627" t="s">
        <v>406</v>
      </c>
      <c r="H390" s="627"/>
    </row>
    <row r="391" spans="1:8" ht="16.5" hidden="1" customHeight="1" x14ac:dyDescent="0.3">
      <c r="A391" s="633">
        <v>44827</v>
      </c>
      <c r="B391" s="195" t="s">
        <v>9</v>
      </c>
      <c r="C391" s="625">
        <v>10000</v>
      </c>
      <c r="D391" s="625">
        <v>0</v>
      </c>
      <c r="E391" s="540">
        <f t="shared" si="8"/>
        <v>-3743049</v>
      </c>
      <c r="F391" s="627" t="s">
        <v>1178</v>
      </c>
      <c r="G391" s="627" t="s">
        <v>618</v>
      </c>
      <c r="H391" s="627"/>
    </row>
    <row r="392" spans="1:8" ht="16.5" hidden="1" customHeight="1" x14ac:dyDescent="0.3">
      <c r="A392" s="633">
        <v>44830</v>
      </c>
      <c r="B392" s="195" t="s">
        <v>9</v>
      </c>
      <c r="C392" s="625">
        <v>30000</v>
      </c>
      <c r="D392" s="625">
        <v>0</v>
      </c>
      <c r="E392" s="540">
        <f t="shared" si="8"/>
        <v>-3713049</v>
      </c>
      <c r="F392" s="627" t="s">
        <v>406</v>
      </c>
      <c r="G392" s="627" t="s">
        <v>406</v>
      </c>
      <c r="H392" s="627"/>
    </row>
    <row r="393" spans="1:8" ht="16.5" hidden="1" customHeight="1" x14ac:dyDescent="0.3">
      <c r="A393" s="633">
        <v>44832</v>
      </c>
      <c r="B393" s="195" t="s">
        <v>9</v>
      </c>
      <c r="C393" s="625">
        <v>30000</v>
      </c>
      <c r="D393" s="625">
        <v>0</v>
      </c>
      <c r="E393" s="540">
        <f t="shared" si="8"/>
        <v>-3683049</v>
      </c>
      <c r="F393" s="627" t="s">
        <v>1132</v>
      </c>
      <c r="G393" s="627" t="s">
        <v>466</v>
      </c>
      <c r="H393" s="627"/>
    </row>
    <row r="394" spans="1:8" ht="16.5" hidden="1" customHeight="1" x14ac:dyDescent="0.3">
      <c r="A394" s="633">
        <v>44832</v>
      </c>
      <c r="B394" s="195" t="s">
        <v>9</v>
      </c>
      <c r="C394" s="625">
        <v>1190000</v>
      </c>
      <c r="D394" s="625">
        <v>0</v>
      </c>
      <c r="E394" s="540">
        <f t="shared" si="8"/>
        <v>-2493049</v>
      </c>
      <c r="F394" s="627" t="s">
        <v>406</v>
      </c>
      <c r="G394" s="627" t="s">
        <v>406</v>
      </c>
      <c r="H394" s="627"/>
    </row>
    <row r="395" spans="1:8" ht="16.5" hidden="1" customHeight="1" x14ac:dyDescent="0.3">
      <c r="A395" s="633">
        <v>44833</v>
      </c>
      <c r="B395" s="195" t="s">
        <v>9</v>
      </c>
      <c r="C395" s="625">
        <v>10000</v>
      </c>
      <c r="D395" s="625">
        <v>0</v>
      </c>
      <c r="E395" s="540">
        <f t="shared" si="8"/>
        <v>-2483049</v>
      </c>
      <c r="F395" s="627" t="s">
        <v>1048</v>
      </c>
      <c r="G395" s="627" t="s">
        <v>422</v>
      </c>
      <c r="H395" s="627"/>
    </row>
    <row r="396" spans="1:8" ht="16.5" hidden="1" customHeight="1" x14ac:dyDescent="0.3">
      <c r="A396" s="633">
        <v>44833</v>
      </c>
      <c r="B396" s="195" t="s">
        <v>9</v>
      </c>
      <c r="C396" s="625">
        <v>20000</v>
      </c>
      <c r="D396" s="625">
        <v>0</v>
      </c>
      <c r="E396" s="540">
        <f t="shared" si="8"/>
        <v>-2463049</v>
      </c>
      <c r="F396" s="627" t="s">
        <v>406</v>
      </c>
      <c r="G396" s="627" t="s">
        <v>406</v>
      </c>
      <c r="H396" s="627"/>
    </row>
    <row r="397" spans="1:8" ht="16.5" hidden="1" customHeight="1" x14ac:dyDescent="0.3">
      <c r="A397" s="633">
        <v>44834</v>
      </c>
      <c r="B397" s="195" t="s">
        <v>9</v>
      </c>
      <c r="C397" s="625">
        <v>50000</v>
      </c>
      <c r="D397" s="625">
        <v>0</v>
      </c>
      <c r="E397" s="540">
        <f t="shared" si="8"/>
        <v>-2413049</v>
      </c>
      <c r="F397" s="627" t="s">
        <v>1049</v>
      </c>
      <c r="G397" s="627" t="s">
        <v>465</v>
      </c>
      <c r="H397" s="627"/>
    </row>
    <row r="398" spans="1:8" ht="16.5" hidden="1" customHeight="1" x14ac:dyDescent="0.3">
      <c r="A398" s="633">
        <v>44834</v>
      </c>
      <c r="B398" s="195" t="s">
        <v>9</v>
      </c>
      <c r="C398" s="625">
        <v>10000</v>
      </c>
      <c r="D398" s="625">
        <v>0</v>
      </c>
      <c r="E398" s="540">
        <f t="shared" si="8"/>
        <v>-2403049</v>
      </c>
      <c r="F398" s="627" t="s">
        <v>1050</v>
      </c>
      <c r="G398" s="627" t="s">
        <v>464</v>
      </c>
      <c r="H398" s="627"/>
    </row>
    <row r="399" spans="1:8" ht="16.5" hidden="1" customHeight="1" x14ac:dyDescent="0.3">
      <c r="A399" s="633">
        <v>44834</v>
      </c>
      <c r="B399" s="195" t="s">
        <v>9</v>
      </c>
      <c r="C399" s="625">
        <v>100000</v>
      </c>
      <c r="D399" s="625">
        <v>0</v>
      </c>
      <c r="E399" s="540">
        <f t="shared" si="8"/>
        <v>-2303049</v>
      </c>
      <c r="F399" s="627" t="s">
        <v>1147</v>
      </c>
      <c r="G399" s="627" t="s">
        <v>408</v>
      </c>
      <c r="H399" s="627"/>
    </row>
    <row r="400" spans="1:8" ht="16.5" hidden="1" customHeight="1" x14ac:dyDescent="0.3">
      <c r="A400" s="633">
        <v>44834</v>
      </c>
      <c r="B400" s="195" t="s">
        <v>9</v>
      </c>
      <c r="C400" s="625">
        <v>20000</v>
      </c>
      <c r="D400" s="625">
        <v>0</v>
      </c>
      <c r="E400" s="540">
        <f t="shared" si="8"/>
        <v>-2283049</v>
      </c>
      <c r="F400" s="627" t="s">
        <v>432</v>
      </c>
      <c r="G400" s="627" t="s">
        <v>432</v>
      </c>
      <c r="H400" s="627"/>
    </row>
    <row r="401" spans="1:8" ht="16.5" hidden="1" customHeight="1" x14ac:dyDescent="0.3">
      <c r="A401" s="633">
        <v>44834</v>
      </c>
      <c r="B401" s="195" t="s">
        <v>9</v>
      </c>
      <c r="C401" s="625">
        <v>10000</v>
      </c>
      <c r="D401" s="625">
        <v>0</v>
      </c>
      <c r="E401" s="540">
        <f t="shared" si="8"/>
        <v>-2273049</v>
      </c>
      <c r="F401" s="627" t="s">
        <v>406</v>
      </c>
      <c r="G401" s="627" t="s">
        <v>406</v>
      </c>
      <c r="H401" s="627"/>
    </row>
    <row r="402" spans="1:8" ht="16.5" hidden="1" customHeight="1" x14ac:dyDescent="0.3">
      <c r="A402" s="633">
        <v>44834</v>
      </c>
      <c r="B402" s="195" t="s">
        <v>9</v>
      </c>
      <c r="C402" s="625">
        <v>20000</v>
      </c>
      <c r="D402" s="625">
        <v>0</v>
      </c>
      <c r="E402" s="540">
        <f t="shared" si="8"/>
        <v>-2253049</v>
      </c>
      <c r="F402" s="627" t="s">
        <v>1128</v>
      </c>
      <c r="G402" s="627" t="s">
        <v>463</v>
      </c>
      <c r="H402" s="627"/>
    </row>
    <row r="403" spans="1:8" ht="16.5" hidden="1" customHeight="1" x14ac:dyDescent="0.3">
      <c r="A403" s="633">
        <v>44834</v>
      </c>
      <c r="B403" s="195" t="s">
        <v>172</v>
      </c>
      <c r="C403" s="414">
        <v>0</v>
      </c>
      <c r="D403" s="414">
        <v>43725</v>
      </c>
      <c r="E403" s="540">
        <f t="shared" si="8"/>
        <v>-2296774</v>
      </c>
      <c r="F403" s="635" t="s">
        <v>1181</v>
      </c>
      <c r="G403" s="635" t="s">
        <v>359</v>
      </c>
      <c r="H403" s="635"/>
    </row>
    <row r="404" spans="1:8" ht="17.25" hidden="1" customHeight="1" thickBot="1" x14ac:dyDescent="0.35">
      <c r="A404" s="634"/>
      <c r="B404" s="139" t="s">
        <v>218</v>
      </c>
      <c r="C404" s="425">
        <f>SUM(C366:C403)</f>
        <v>4410000</v>
      </c>
      <c r="D404" s="425">
        <f>SUM(D366:D403)</f>
        <v>5897225</v>
      </c>
      <c r="E404" s="538"/>
      <c r="F404" s="426"/>
      <c r="G404" s="426"/>
      <c r="H404" s="426"/>
    </row>
    <row r="405" spans="1:8" ht="16.5" hidden="1" customHeight="1" x14ac:dyDescent="0.3">
      <c r="A405" s="632">
        <v>44835</v>
      </c>
      <c r="B405" s="351" t="s">
        <v>9</v>
      </c>
      <c r="C405" s="629">
        <v>30000</v>
      </c>
      <c r="D405" s="630">
        <v>0</v>
      </c>
      <c r="E405" s="539">
        <f>E403+C405-D405</f>
        <v>-2266774</v>
      </c>
      <c r="F405" s="624" t="s">
        <v>1030</v>
      </c>
      <c r="G405" s="624" t="s">
        <v>405</v>
      </c>
      <c r="H405" s="624"/>
    </row>
    <row r="406" spans="1:8" ht="16.5" hidden="1" customHeight="1" x14ac:dyDescent="0.3">
      <c r="A406" s="633">
        <v>44835</v>
      </c>
      <c r="B406" s="195" t="s">
        <v>9</v>
      </c>
      <c r="C406" s="625">
        <v>10000</v>
      </c>
      <c r="D406" s="626">
        <v>0</v>
      </c>
      <c r="E406" s="540">
        <f>E405+C406-D406</f>
        <v>-2256774</v>
      </c>
      <c r="F406" s="627" t="s">
        <v>1146</v>
      </c>
      <c r="G406" s="627" t="s">
        <v>417</v>
      </c>
      <c r="H406" s="627"/>
    </row>
    <row r="407" spans="1:8" ht="16.5" hidden="1" customHeight="1" x14ac:dyDescent="0.3">
      <c r="A407" s="633">
        <v>44836</v>
      </c>
      <c r="B407" s="195" t="s">
        <v>9</v>
      </c>
      <c r="C407" s="625">
        <v>30000</v>
      </c>
      <c r="D407" s="626">
        <v>0</v>
      </c>
      <c r="E407" s="540">
        <f t="shared" ref="E407:E450" si="9">E406+C407-D407</f>
        <v>-2226774</v>
      </c>
      <c r="F407" s="627" t="s">
        <v>1184</v>
      </c>
      <c r="G407" s="627" t="s">
        <v>648</v>
      </c>
      <c r="H407" s="627"/>
    </row>
    <row r="408" spans="1:8" ht="16.5" hidden="1" customHeight="1" x14ac:dyDescent="0.3">
      <c r="A408" s="633">
        <v>44836</v>
      </c>
      <c r="B408" s="195" t="s">
        <v>9</v>
      </c>
      <c r="C408" s="625">
        <v>10000</v>
      </c>
      <c r="D408" s="626">
        <v>0</v>
      </c>
      <c r="E408" s="540">
        <f t="shared" si="9"/>
        <v>-2216774</v>
      </c>
      <c r="F408" s="627" t="s">
        <v>1161</v>
      </c>
      <c r="G408" s="627" t="s">
        <v>535</v>
      </c>
      <c r="H408" s="627"/>
    </row>
    <row r="409" spans="1:8" ht="16.5" hidden="1" customHeight="1" x14ac:dyDescent="0.3">
      <c r="A409" s="633">
        <v>44836</v>
      </c>
      <c r="B409" s="195" t="s">
        <v>9</v>
      </c>
      <c r="C409" s="625">
        <v>10000</v>
      </c>
      <c r="D409" s="626">
        <v>0</v>
      </c>
      <c r="E409" s="540">
        <f t="shared" si="9"/>
        <v>-2206774</v>
      </c>
      <c r="F409" s="627" t="s">
        <v>1160</v>
      </c>
      <c r="G409" s="627" t="s">
        <v>536</v>
      </c>
      <c r="H409" s="627"/>
    </row>
    <row r="410" spans="1:8" ht="16.5" hidden="1" customHeight="1" x14ac:dyDescent="0.3">
      <c r="A410" s="633">
        <v>44836</v>
      </c>
      <c r="B410" s="195" t="s">
        <v>9</v>
      </c>
      <c r="C410" s="625">
        <v>10000</v>
      </c>
      <c r="D410" s="626">
        <v>0</v>
      </c>
      <c r="E410" s="540">
        <f t="shared" si="9"/>
        <v>-2196774</v>
      </c>
      <c r="F410" s="627" t="s">
        <v>1180</v>
      </c>
      <c r="G410" s="627" t="s">
        <v>619</v>
      </c>
      <c r="H410" s="627"/>
    </row>
    <row r="411" spans="1:8" ht="16.5" hidden="1" customHeight="1" x14ac:dyDescent="0.3">
      <c r="A411" s="633">
        <v>44836</v>
      </c>
      <c r="B411" s="195" t="s">
        <v>9</v>
      </c>
      <c r="C411" s="625">
        <v>10000</v>
      </c>
      <c r="D411" s="626">
        <v>0</v>
      </c>
      <c r="E411" s="540">
        <f t="shared" si="9"/>
        <v>-2186774</v>
      </c>
      <c r="F411" s="627" t="s">
        <v>1162</v>
      </c>
      <c r="G411" s="627" t="s">
        <v>534</v>
      </c>
      <c r="H411" s="627"/>
    </row>
    <row r="412" spans="1:8" ht="16.5" hidden="1" customHeight="1" x14ac:dyDescent="0.3">
      <c r="A412" s="633">
        <v>44836</v>
      </c>
      <c r="B412" s="195" t="s">
        <v>9</v>
      </c>
      <c r="C412" s="625">
        <v>10000</v>
      </c>
      <c r="D412" s="626">
        <v>0</v>
      </c>
      <c r="E412" s="540">
        <f t="shared" si="9"/>
        <v>-2176774</v>
      </c>
      <c r="F412" s="627" t="s">
        <v>1185</v>
      </c>
      <c r="G412" s="627" t="s">
        <v>647</v>
      </c>
      <c r="H412" s="627"/>
    </row>
    <row r="413" spans="1:8" ht="16.5" hidden="1" customHeight="1" x14ac:dyDescent="0.3">
      <c r="A413" s="633">
        <v>44838</v>
      </c>
      <c r="B413" s="195" t="s">
        <v>9</v>
      </c>
      <c r="C413" s="625">
        <v>60000</v>
      </c>
      <c r="D413" s="626">
        <v>0</v>
      </c>
      <c r="E413" s="540">
        <f t="shared" si="9"/>
        <v>-2116774</v>
      </c>
      <c r="F413" s="627" t="s">
        <v>406</v>
      </c>
      <c r="G413" s="627" t="s">
        <v>406</v>
      </c>
      <c r="H413" s="627"/>
    </row>
    <row r="414" spans="1:8" ht="16.5" hidden="1" customHeight="1" x14ac:dyDescent="0.3">
      <c r="A414" s="633">
        <v>44838</v>
      </c>
      <c r="B414" s="195" t="s">
        <v>9</v>
      </c>
      <c r="C414" s="625">
        <v>10000</v>
      </c>
      <c r="D414" s="626">
        <v>0</v>
      </c>
      <c r="E414" s="540">
        <f t="shared" si="9"/>
        <v>-2106774</v>
      </c>
      <c r="F414" s="627" t="s">
        <v>1186</v>
      </c>
      <c r="G414" s="627" t="s">
        <v>646</v>
      </c>
      <c r="H414" s="627"/>
    </row>
    <row r="415" spans="1:8" ht="16.5" hidden="1" customHeight="1" x14ac:dyDescent="0.3">
      <c r="A415" s="633">
        <v>44839</v>
      </c>
      <c r="B415" s="195" t="s">
        <v>9</v>
      </c>
      <c r="C415" s="625">
        <v>100000</v>
      </c>
      <c r="D415" s="626">
        <v>0</v>
      </c>
      <c r="E415" s="540">
        <f t="shared" si="9"/>
        <v>-2006774</v>
      </c>
      <c r="F415" s="627" t="s">
        <v>409</v>
      </c>
      <c r="G415" s="627" t="s">
        <v>409</v>
      </c>
      <c r="H415" s="627"/>
    </row>
    <row r="416" spans="1:8" ht="16.5" hidden="1" customHeight="1" x14ac:dyDescent="0.3">
      <c r="A416" s="633">
        <v>44839</v>
      </c>
      <c r="B416" s="195" t="s">
        <v>9</v>
      </c>
      <c r="C416" s="625">
        <v>100000</v>
      </c>
      <c r="D416" s="626">
        <v>0</v>
      </c>
      <c r="E416" s="540">
        <f t="shared" si="9"/>
        <v>-1906774</v>
      </c>
      <c r="F416" s="627" t="s">
        <v>1042</v>
      </c>
      <c r="G416" s="627" t="s">
        <v>617</v>
      </c>
      <c r="H416" s="627"/>
    </row>
    <row r="417" spans="1:8" ht="16.5" hidden="1" customHeight="1" x14ac:dyDescent="0.3">
      <c r="A417" s="633">
        <v>44839</v>
      </c>
      <c r="B417" s="195" t="s">
        <v>172</v>
      </c>
      <c r="C417" s="625">
        <v>0</v>
      </c>
      <c r="D417" s="625">
        <v>55000</v>
      </c>
      <c r="E417" s="540">
        <f t="shared" si="9"/>
        <v>-1961774</v>
      </c>
      <c r="F417" s="627" t="s">
        <v>410</v>
      </c>
      <c r="G417" s="627" t="s">
        <v>410</v>
      </c>
      <c r="H417" s="627"/>
    </row>
    <row r="418" spans="1:8" ht="16.5" hidden="1" customHeight="1" x14ac:dyDescent="0.3">
      <c r="A418" s="633">
        <v>44840</v>
      </c>
      <c r="B418" s="195" t="s">
        <v>9</v>
      </c>
      <c r="C418" s="625">
        <v>290000</v>
      </c>
      <c r="D418" s="625">
        <v>0</v>
      </c>
      <c r="E418" s="540">
        <f t="shared" si="9"/>
        <v>-1671774</v>
      </c>
      <c r="F418" s="627" t="s">
        <v>406</v>
      </c>
      <c r="G418" s="627" t="s">
        <v>406</v>
      </c>
      <c r="H418" s="627"/>
    </row>
    <row r="419" spans="1:8" ht="16.5" hidden="1" customHeight="1" x14ac:dyDescent="0.3">
      <c r="A419" s="633">
        <v>44840</v>
      </c>
      <c r="B419" s="195" t="s">
        <v>9</v>
      </c>
      <c r="C419" s="625">
        <v>10000</v>
      </c>
      <c r="D419" s="625">
        <v>0</v>
      </c>
      <c r="E419" s="540">
        <f t="shared" si="9"/>
        <v>-1661774</v>
      </c>
      <c r="F419" s="627" t="s">
        <v>1037</v>
      </c>
      <c r="G419" s="627" t="s">
        <v>407</v>
      </c>
      <c r="H419" s="627"/>
    </row>
    <row r="420" spans="1:8" ht="16.5" hidden="1" customHeight="1" x14ac:dyDescent="0.3">
      <c r="A420" s="633">
        <v>44841</v>
      </c>
      <c r="B420" s="195" t="s">
        <v>9</v>
      </c>
      <c r="C420" s="625">
        <v>475000</v>
      </c>
      <c r="D420" s="625">
        <v>0</v>
      </c>
      <c r="E420" s="540">
        <f t="shared" si="9"/>
        <v>-1186774</v>
      </c>
      <c r="F420" s="627" t="s">
        <v>406</v>
      </c>
      <c r="G420" s="627" t="s">
        <v>406</v>
      </c>
      <c r="H420" s="627"/>
    </row>
    <row r="421" spans="1:8" ht="16.5" hidden="1" customHeight="1" x14ac:dyDescent="0.3">
      <c r="A421" s="633">
        <v>44842</v>
      </c>
      <c r="B421" s="195" t="s">
        <v>172</v>
      </c>
      <c r="C421" s="625">
        <v>0</v>
      </c>
      <c r="D421" s="625">
        <v>3379000</v>
      </c>
      <c r="E421" s="540">
        <f t="shared" si="9"/>
        <v>-4565774</v>
      </c>
      <c r="F421" s="627" t="s">
        <v>430</v>
      </c>
      <c r="G421" s="627" t="s">
        <v>430</v>
      </c>
      <c r="H421" s="627"/>
    </row>
    <row r="422" spans="1:8" ht="16.5" hidden="1" customHeight="1" x14ac:dyDescent="0.3">
      <c r="A422" s="633">
        <v>44845</v>
      </c>
      <c r="B422" s="195" t="s">
        <v>9</v>
      </c>
      <c r="C422" s="625">
        <v>50000</v>
      </c>
      <c r="D422" s="625">
        <v>0</v>
      </c>
      <c r="E422" s="540">
        <f t="shared" si="9"/>
        <v>-4515774</v>
      </c>
      <c r="F422" s="627" t="s">
        <v>1034</v>
      </c>
      <c r="G422" s="627" t="s">
        <v>412</v>
      </c>
      <c r="H422" s="627"/>
    </row>
    <row r="423" spans="1:8" ht="16.5" hidden="1" customHeight="1" x14ac:dyDescent="0.3">
      <c r="A423" s="633">
        <v>44845</v>
      </c>
      <c r="B423" s="195" t="s">
        <v>9</v>
      </c>
      <c r="C423" s="625">
        <v>30000</v>
      </c>
      <c r="D423" s="625">
        <v>0</v>
      </c>
      <c r="E423" s="540">
        <f t="shared" si="9"/>
        <v>-4485774</v>
      </c>
      <c r="F423" s="627" t="s">
        <v>1040</v>
      </c>
      <c r="G423" s="627" t="s">
        <v>565</v>
      </c>
      <c r="H423" s="627"/>
    </row>
    <row r="424" spans="1:8" ht="16.5" hidden="1" customHeight="1" x14ac:dyDescent="0.3">
      <c r="A424" s="633">
        <v>44845</v>
      </c>
      <c r="B424" s="195" t="s">
        <v>9</v>
      </c>
      <c r="C424" s="625">
        <v>10000</v>
      </c>
      <c r="D424" s="625">
        <v>0</v>
      </c>
      <c r="E424" s="540">
        <f t="shared" si="9"/>
        <v>-4475774</v>
      </c>
      <c r="F424" s="627" t="s">
        <v>1035</v>
      </c>
      <c r="G424" s="627" t="s">
        <v>510</v>
      </c>
      <c r="H424" s="627"/>
    </row>
    <row r="425" spans="1:8" ht="16.5" hidden="1" customHeight="1" x14ac:dyDescent="0.3">
      <c r="A425" s="633">
        <v>44845</v>
      </c>
      <c r="B425" s="195" t="s">
        <v>9</v>
      </c>
      <c r="C425" s="625">
        <v>20000</v>
      </c>
      <c r="D425" s="625">
        <v>0</v>
      </c>
      <c r="E425" s="540">
        <f t="shared" si="9"/>
        <v>-4455774</v>
      </c>
      <c r="F425" s="627" t="s">
        <v>1115</v>
      </c>
      <c r="G425" s="627" t="s">
        <v>414</v>
      </c>
      <c r="H425" s="627"/>
    </row>
    <row r="426" spans="1:8" ht="16.5" hidden="1" customHeight="1" x14ac:dyDescent="0.3">
      <c r="A426" s="633">
        <v>44845</v>
      </c>
      <c r="B426" s="195" t="s">
        <v>9</v>
      </c>
      <c r="C426" s="625">
        <v>10000</v>
      </c>
      <c r="D426" s="625">
        <v>0</v>
      </c>
      <c r="E426" s="540">
        <f t="shared" si="9"/>
        <v>-4445774</v>
      </c>
      <c r="F426" s="627" t="s">
        <v>1036</v>
      </c>
      <c r="G426" s="627" t="s">
        <v>415</v>
      </c>
      <c r="H426" s="627"/>
    </row>
    <row r="427" spans="1:8" ht="16.5" hidden="1" customHeight="1" x14ac:dyDescent="0.3">
      <c r="A427" s="633">
        <v>44845</v>
      </c>
      <c r="B427" s="195" t="s">
        <v>9</v>
      </c>
      <c r="C427" s="625">
        <v>20000</v>
      </c>
      <c r="D427" s="625">
        <v>0</v>
      </c>
      <c r="E427" s="540">
        <f t="shared" si="9"/>
        <v>-4425774</v>
      </c>
      <c r="F427" s="627" t="s">
        <v>406</v>
      </c>
      <c r="G427" s="627" t="s">
        <v>406</v>
      </c>
      <c r="H427" s="627"/>
    </row>
    <row r="428" spans="1:8" ht="16.5" hidden="1" customHeight="1" x14ac:dyDescent="0.3">
      <c r="A428" s="633">
        <v>44847</v>
      </c>
      <c r="B428" s="195" t="s">
        <v>9</v>
      </c>
      <c r="C428" s="625">
        <v>10000</v>
      </c>
      <c r="D428" s="625">
        <v>0</v>
      </c>
      <c r="E428" s="540">
        <f t="shared" si="9"/>
        <v>-4415774</v>
      </c>
      <c r="F428" s="627" t="s">
        <v>1151</v>
      </c>
      <c r="G428" s="627" t="s">
        <v>513</v>
      </c>
      <c r="H428" s="627"/>
    </row>
    <row r="429" spans="1:8" ht="16.5" hidden="1" customHeight="1" x14ac:dyDescent="0.3">
      <c r="A429" s="633">
        <v>44847</v>
      </c>
      <c r="B429" s="195" t="s">
        <v>9</v>
      </c>
      <c r="C429" s="625">
        <v>80000</v>
      </c>
      <c r="D429" s="625">
        <v>0</v>
      </c>
      <c r="E429" s="540">
        <f t="shared" si="9"/>
        <v>-4335774</v>
      </c>
      <c r="F429" s="627" t="s">
        <v>406</v>
      </c>
      <c r="G429" s="627" t="s">
        <v>406</v>
      </c>
      <c r="H429" s="627"/>
    </row>
    <row r="430" spans="1:8" ht="16.5" hidden="1" customHeight="1" x14ac:dyDescent="0.3">
      <c r="A430" s="633">
        <v>44853</v>
      </c>
      <c r="B430" s="195" t="s">
        <v>9</v>
      </c>
      <c r="C430" s="625">
        <v>1275000</v>
      </c>
      <c r="D430" s="625">
        <v>0</v>
      </c>
      <c r="E430" s="540">
        <f t="shared" si="9"/>
        <v>-3060774</v>
      </c>
      <c r="F430" s="627" t="s">
        <v>406</v>
      </c>
      <c r="G430" s="627" t="s">
        <v>406</v>
      </c>
      <c r="H430" s="627"/>
    </row>
    <row r="431" spans="1:8" ht="16.5" hidden="1" customHeight="1" x14ac:dyDescent="0.3">
      <c r="A431" s="633">
        <v>44854</v>
      </c>
      <c r="B431" s="195" t="s">
        <v>9</v>
      </c>
      <c r="C431" s="625">
        <v>20000</v>
      </c>
      <c r="D431" s="625">
        <v>0</v>
      </c>
      <c r="E431" s="540">
        <f t="shared" si="9"/>
        <v>-3040774</v>
      </c>
      <c r="F431" s="627" t="s">
        <v>1045</v>
      </c>
      <c r="G431" s="627" t="s">
        <v>419</v>
      </c>
      <c r="H431" s="627"/>
    </row>
    <row r="432" spans="1:8" ht="16.5" hidden="1" customHeight="1" x14ac:dyDescent="0.3">
      <c r="A432" s="633">
        <v>44854</v>
      </c>
      <c r="B432" s="195" t="s">
        <v>9</v>
      </c>
      <c r="C432" s="625">
        <v>20000</v>
      </c>
      <c r="D432" s="625">
        <v>0</v>
      </c>
      <c r="E432" s="540">
        <f t="shared" si="9"/>
        <v>-3020774</v>
      </c>
      <c r="F432" s="627" t="s">
        <v>1044</v>
      </c>
      <c r="G432" s="627" t="s">
        <v>420</v>
      </c>
      <c r="H432" s="627"/>
    </row>
    <row r="433" spans="1:8" ht="16.5" hidden="1" customHeight="1" x14ac:dyDescent="0.3">
      <c r="A433" s="633">
        <v>44854</v>
      </c>
      <c r="B433" s="195" t="s">
        <v>9</v>
      </c>
      <c r="C433" s="625">
        <v>100000</v>
      </c>
      <c r="D433" s="625">
        <v>0</v>
      </c>
      <c r="E433" s="540">
        <f t="shared" si="9"/>
        <v>-2920774</v>
      </c>
      <c r="F433" s="627" t="s">
        <v>1133</v>
      </c>
      <c r="G433" s="627" t="s">
        <v>433</v>
      </c>
      <c r="H433" s="627"/>
    </row>
    <row r="434" spans="1:8" ht="16.5" hidden="1" customHeight="1" x14ac:dyDescent="0.3">
      <c r="A434" s="633">
        <v>44854</v>
      </c>
      <c r="B434" s="195" t="s">
        <v>9</v>
      </c>
      <c r="C434" s="625">
        <v>30000</v>
      </c>
      <c r="D434" s="625">
        <v>0</v>
      </c>
      <c r="E434" s="540">
        <f t="shared" si="9"/>
        <v>-2890774</v>
      </c>
      <c r="F434" s="627" t="s">
        <v>1119</v>
      </c>
      <c r="G434" s="627" t="s">
        <v>431</v>
      </c>
      <c r="H434" s="627"/>
    </row>
    <row r="435" spans="1:8" ht="16.5" hidden="1" customHeight="1" x14ac:dyDescent="0.3">
      <c r="A435" s="633">
        <v>44855</v>
      </c>
      <c r="B435" s="195" t="s">
        <v>9</v>
      </c>
      <c r="C435" s="625">
        <v>100000</v>
      </c>
      <c r="D435" s="625">
        <v>0</v>
      </c>
      <c r="E435" s="540">
        <f t="shared" si="9"/>
        <v>-2790774</v>
      </c>
      <c r="F435" s="627" t="s">
        <v>1164</v>
      </c>
      <c r="G435" s="627" t="s">
        <v>416</v>
      </c>
      <c r="H435" s="627"/>
    </row>
    <row r="436" spans="1:8" ht="16.5" hidden="1" customHeight="1" x14ac:dyDescent="0.3">
      <c r="A436" s="633">
        <v>44857</v>
      </c>
      <c r="B436" s="195" t="s">
        <v>9</v>
      </c>
      <c r="C436" s="625">
        <v>20000</v>
      </c>
      <c r="D436" s="625">
        <v>0</v>
      </c>
      <c r="E436" s="540">
        <f t="shared" si="9"/>
        <v>-2770774</v>
      </c>
      <c r="F436" s="627" t="s">
        <v>1031</v>
      </c>
      <c r="G436" s="627" t="s">
        <v>421</v>
      </c>
      <c r="H436" s="627"/>
    </row>
    <row r="437" spans="1:8" ht="16.5" hidden="1" customHeight="1" x14ac:dyDescent="0.3">
      <c r="A437" s="633">
        <v>44858</v>
      </c>
      <c r="B437" s="195" t="s">
        <v>9</v>
      </c>
      <c r="C437" s="625">
        <v>270000</v>
      </c>
      <c r="D437" s="625">
        <v>0</v>
      </c>
      <c r="E437" s="540">
        <f t="shared" si="9"/>
        <v>-2500774</v>
      </c>
      <c r="F437" s="627" t="s">
        <v>406</v>
      </c>
      <c r="G437" s="627" t="s">
        <v>406</v>
      </c>
      <c r="H437" s="627"/>
    </row>
    <row r="438" spans="1:8" ht="16.5" hidden="1" customHeight="1" x14ac:dyDescent="0.3">
      <c r="A438" s="633">
        <v>44860</v>
      </c>
      <c r="B438" s="195" t="s">
        <v>9</v>
      </c>
      <c r="C438" s="625">
        <v>50000</v>
      </c>
      <c r="D438" s="625">
        <v>0</v>
      </c>
      <c r="E438" s="540">
        <f t="shared" si="9"/>
        <v>-2450774</v>
      </c>
      <c r="F438" s="627" t="s">
        <v>1134</v>
      </c>
      <c r="G438" s="627" t="s">
        <v>567</v>
      </c>
      <c r="H438" s="627"/>
    </row>
    <row r="439" spans="1:8" ht="16.5" hidden="1" customHeight="1" x14ac:dyDescent="0.3">
      <c r="A439" s="633">
        <v>44860</v>
      </c>
      <c r="B439" s="195" t="s">
        <v>9</v>
      </c>
      <c r="C439" s="625">
        <v>30000</v>
      </c>
      <c r="D439" s="625">
        <v>0</v>
      </c>
      <c r="E439" s="540">
        <f t="shared" si="9"/>
        <v>-2420774</v>
      </c>
      <c r="F439" s="627" t="s">
        <v>406</v>
      </c>
      <c r="G439" s="627" t="s">
        <v>406</v>
      </c>
      <c r="H439" s="627"/>
    </row>
    <row r="440" spans="1:8" ht="16.5" hidden="1" customHeight="1" x14ac:dyDescent="0.3">
      <c r="A440" s="633">
        <v>44861</v>
      </c>
      <c r="B440" s="195" t="s">
        <v>9</v>
      </c>
      <c r="C440" s="625">
        <v>1130000</v>
      </c>
      <c r="D440" s="625">
        <v>0</v>
      </c>
      <c r="E440" s="540">
        <f t="shared" si="9"/>
        <v>-1290774</v>
      </c>
      <c r="F440" s="627" t="s">
        <v>406</v>
      </c>
      <c r="G440" s="627" t="s">
        <v>406</v>
      </c>
      <c r="H440" s="627"/>
    </row>
    <row r="441" spans="1:8" ht="16.5" hidden="1" customHeight="1" x14ac:dyDescent="0.3">
      <c r="A441" s="633">
        <v>44862</v>
      </c>
      <c r="B441" s="195" t="s">
        <v>9</v>
      </c>
      <c r="C441" s="625">
        <v>30000</v>
      </c>
      <c r="D441" s="625">
        <v>0</v>
      </c>
      <c r="E441" s="540">
        <f t="shared" si="9"/>
        <v>-1260774</v>
      </c>
      <c r="F441" s="627" t="s">
        <v>1132</v>
      </c>
      <c r="G441" s="627" t="s">
        <v>466</v>
      </c>
      <c r="H441" s="627"/>
    </row>
    <row r="442" spans="1:8" ht="16.5" hidden="1" customHeight="1" x14ac:dyDescent="0.3">
      <c r="A442" s="633">
        <v>44862</v>
      </c>
      <c r="B442" s="195" t="s">
        <v>9</v>
      </c>
      <c r="C442" s="625">
        <v>50000</v>
      </c>
      <c r="D442" s="625">
        <v>0</v>
      </c>
      <c r="E442" s="540">
        <f t="shared" si="9"/>
        <v>-1210774</v>
      </c>
      <c r="F442" s="627" t="s">
        <v>406</v>
      </c>
      <c r="G442" s="627" t="s">
        <v>406</v>
      </c>
      <c r="H442" s="627"/>
    </row>
    <row r="443" spans="1:8" ht="16.5" hidden="1" customHeight="1" x14ac:dyDescent="0.3">
      <c r="A443" s="633">
        <v>44865</v>
      </c>
      <c r="B443" s="195" t="s">
        <v>9</v>
      </c>
      <c r="C443" s="625">
        <v>50000</v>
      </c>
      <c r="D443" s="625">
        <v>0</v>
      </c>
      <c r="E443" s="540">
        <f t="shared" si="9"/>
        <v>-1160774</v>
      </c>
      <c r="F443" s="627" t="s">
        <v>1049</v>
      </c>
      <c r="G443" s="627" t="s">
        <v>465</v>
      </c>
      <c r="H443" s="627"/>
    </row>
    <row r="444" spans="1:8" ht="16.5" hidden="1" customHeight="1" x14ac:dyDescent="0.3">
      <c r="A444" s="633">
        <v>44865</v>
      </c>
      <c r="B444" s="195" t="s">
        <v>9</v>
      </c>
      <c r="C444" s="625">
        <v>10000</v>
      </c>
      <c r="D444" s="625">
        <v>0</v>
      </c>
      <c r="E444" s="540">
        <f t="shared" si="9"/>
        <v>-1150774</v>
      </c>
      <c r="F444" s="627" t="s">
        <v>1050</v>
      </c>
      <c r="G444" s="627" t="s">
        <v>464</v>
      </c>
      <c r="H444" s="627"/>
    </row>
    <row r="445" spans="1:8" ht="16.5" hidden="1" customHeight="1" x14ac:dyDescent="0.3">
      <c r="A445" s="633">
        <v>44865</v>
      </c>
      <c r="B445" s="195" t="s">
        <v>9</v>
      </c>
      <c r="C445" s="625">
        <v>100000</v>
      </c>
      <c r="D445" s="625">
        <v>0</v>
      </c>
      <c r="E445" s="540">
        <f t="shared" si="9"/>
        <v>-1050774</v>
      </c>
      <c r="F445" s="627" t="s">
        <v>1147</v>
      </c>
      <c r="G445" s="627" t="s">
        <v>408</v>
      </c>
      <c r="H445" s="627"/>
    </row>
    <row r="446" spans="1:8" ht="16.5" hidden="1" customHeight="1" x14ac:dyDescent="0.3">
      <c r="A446" s="633">
        <v>44865</v>
      </c>
      <c r="B446" s="195" t="s">
        <v>9</v>
      </c>
      <c r="C446" s="625">
        <v>10000</v>
      </c>
      <c r="D446" s="625">
        <v>0</v>
      </c>
      <c r="E446" s="540">
        <f t="shared" si="9"/>
        <v>-1040774</v>
      </c>
      <c r="F446" s="627" t="s">
        <v>1048</v>
      </c>
      <c r="G446" s="627" t="s">
        <v>422</v>
      </c>
      <c r="H446" s="627"/>
    </row>
    <row r="447" spans="1:8" ht="16.5" hidden="1" customHeight="1" x14ac:dyDescent="0.3">
      <c r="A447" s="633">
        <v>44865</v>
      </c>
      <c r="B447" s="195" t="s">
        <v>9</v>
      </c>
      <c r="C447" s="625">
        <v>30000</v>
      </c>
      <c r="D447" s="625">
        <v>0</v>
      </c>
      <c r="E447" s="540">
        <f t="shared" si="9"/>
        <v>-1010774</v>
      </c>
      <c r="F447" s="627" t="s">
        <v>406</v>
      </c>
      <c r="G447" s="627" t="s">
        <v>406</v>
      </c>
      <c r="H447" s="627"/>
    </row>
    <row r="448" spans="1:8" ht="16.5" hidden="1" customHeight="1" x14ac:dyDescent="0.3">
      <c r="A448" s="633">
        <v>44865</v>
      </c>
      <c r="B448" s="195" t="s">
        <v>9</v>
      </c>
      <c r="C448" s="625">
        <v>20000</v>
      </c>
      <c r="D448" s="625">
        <v>0</v>
      </c>
      <c r="E448" s="540">
        <f t="shared" si="9"/>
        <v>-990774</v>
      </c>
      <c r="F448" s="627" t="s">
        <v>432</v>
      </c>
      <c r="G448" s="627" t="s">
        <v>432</v>
      </c>
      <c r="H448" s="627"/>
    </row>
    <row r="449" spans="1:8" ht="16.5" hidden="1" customHeight="1" x14ac:dyDescent="0.3">
      <c r="A449" s="633">
        <v>44865</v>
      </c>
      <c r="B449" s="195" t="s">
        <v>9</v>
      </c>
      <c r="C449" s="625">
        <v>20000</v>
      </c>
      <c r="D449" s="625">
        <v>0</v>
      </c>
      <c r="E449" s="540">
        <f t="shared" si="9"/>
        <v>-970774</v>
      </c>
      <c r="F449" s="627" t="s">
        <v>1128</v>
      </c>
      <c r="G449" s="627" t="s">
        <v>463</v>
      </c>
      <c r="H449" s="627"/>
    </row>
    <row r="450" spans="1:8" ht="16.5" hidden="1" customHeight="1" x14ac:dyDescent="0.3">
      <c r="A450" s="633">
        <v>44865</v>
      </c>
      <c r="B450" s="195" t="s">
        <v>172</v>
      </c>
      <c r="C450" s="631">
        <v>0</v>
      </c>
      <c r="D450" s="414">
        <v>43340</v>
      </c>
      <c r="E450" s="540">
        <f t="shared" si="9"/>
        <v>-1014114</v>
      </c>
      <c r="F450" s="635" t="s">
        <v>1181</v>
      </c>
      <c r="G450" s="635" t="s">
        <v>359</v>
      </c>
      <c r="H450" s="635"/>
    </row>
    <row r="451" spans="1:8" ht="17.25" hidden="1" customHeight="1" thickBot="1" x14ac:dyDescent="0.35">
      <c r="A451" s="634"/>
      <c r="B451" s="139" t="s">
        <v>218</v>
      </c>
      <c r="C451" s="425">
        <f>SUM(C405:C450)</f>
        <v>4760000</v>
      </c>
      <c r="D451" s="425">
        <f>SUM(D405:D450)</f>
        <v>3477340</v>
      </c>
      <c r="E451" s="538"/>
      <c r="F451" s="426"/>
      <c r="G451" s="426"/>
      <c r="H451" s="426"/>
    </row>
    <row r="452" spans="1:8" ht="16.5" hidden="1" customHeight="1" x14ac:dyDescent="0.3">
      <c r="A452" s="632">
        <v>44866</v>
      </c>
      <c r="B452" s="310" t="s">
        <v>128</v>
      </c>
      <c r="C452" s="629">
        <v>30000</v>
      </c>
      <c r="D452" s="629">
        <v>0</v>
      </c>
      <c r="E452" s="543">
        <f>E450+C452-D452</f>
        <v>-984114</v>
      </c>
      <c r="F452" s="624" t="s">
        <v>1030</v>
      </c>
      <c r="G452" s="624" t="s">
        <v>405</v>
      </c>
      <c r="H452" s="624"/>
    </row>
    <row r="453" spans="1:8" ht="16.5" hidden="1" customHeight="1" x14ac:dyDescent="0.3">
      <c r="A453" s="633">
        <v>44867</v>
      </c>
      <c r="B453" s="136" t="s">
        <v>128</v>
      </c>
      <c r="C453" s="625">
        <v>60000</v>
      </c>
      <c r="D453" s="625">
        <v>0</v>
      </c>
      <c r="E453" s="41">
        <f>E452+C453-D453</f>
        <v>-924114</v>
      </c>
      <c r="F453" s="627" t="s">
        <v>406</v>
      </c>
      <c r="G453" s="627" t="s">
        <v>406</v>
      </c>
      <c r="H453" s="627"/>
    </row>
    <row r="454" spans="1:8" ht="16.5" hidden="1" customHeight="1" x14ac:dyDescent="0.3">
      <c r="A454" s="633">
        <v>44868</v>
      </c>
      <c r="B454" s="136" t="s">
        <v>128</v>
      </c>
      <c r="C454" s="625">
        <v>250000</v>
      </c>
      <c r="D454" s="625">
        <v>0</v>
      </c>
      <c r="E454" s="41">
        <f t="shared" ref="E454:E499" si="10">E453+C454-D454</f>
        <v>-674114</v>
      </c>
      <c r="F454" s="627" t="s">
        <v>406</v>
      </c>
      <c r="G454" s="627" t="s">
        <v>406</v>
      </c>
      <c r="H454" s="627"/>
    </row>
    <row r="455" spans="1:8" ht="16.5" hidden="1" customHeight="1" x14ac:dyDescent="0.3">
      <c r="A455" s="633">
        <v>44868</v>
      </c>
      <c r="B455" s="136" t="s">
        <v>128</v>
      </c>
      <c r="C455" s="625">
        <v>100000</v>
      </c>
      <c r="D455" s="625">
        <v>0</v>
      </c>
      <c r="E455" s="41">
        <f t="shared" si="10"/>
        <v>-574114</v>
      </c>
      <c r="F455" s="627" t="s">
        <v>1187</v>
      </c>
      <c r="G455" s="627" t="s">
        <v>669</v>
      </c>
      <c r="H455" s="627"/>
    </row>
    <row r="456" spans="1:8" ht="16.5" hidden="1" customHeight="1" x14ac:dyDescent="0.3">
      <c r="A456" s="633">
        <v>44869</v>
      </c>
      <c r="B456" s="136" t="s">
        <v>128</v>
      </c>
      <c r="C456" s="625">
        <v>100000</v>
      </c>
      <c r="D456" s="625">
        <v>0</v>
      </c>
      <c r="E456" s="41">
        <f t="shared" si="10"/>
        <v>-474114</v>
      </c>
      <c r="F456" s="627" t="s">
        <v>1188</v>
      </c>
      <c r="G456" s="627" t="s">
        <v>486</v>
      </c>
      <c r="H456" s="627"/>
    </row>
    <row r="457" spans="1:8" ht="16.5" hidden="1" customHeight="1" x14ac:dyDescent="0.3">
      <c r="A457" s="633">
        <v>44872</v>
      </c>
      <c r="B457" s="136" t="s">
        <v>128</v>
      </c>
      <c r="C457" s="625">
        <v>100000</v>
      </c>
      <c r="D457" s="625">
        <v>0</v>
      </c>
      <c r="E457" s="41">
        <f t="shared" si="10"/>
        <v>-374114</v>
      </c>
      <c r="F457" s="627" t="s">
        <v>409</v>
      </c>
      <c r="G457" s="627" t="s">
        <v>409</v>
      </c>
      <c r="H457" s="627"/>
    </row>
    <row r="458" spans="1:8" ht="16.5" hidden="1" customHeight="1" x14ac:dyDescent="0.3">
      <c r="A458" s="633">
        <v>44872</v>
      </c>
      <c r="B458" s="136" t="s">
        <v>128</v>
      </c>
      <c r="C458" s="625">
        <v>40000</v>
      </c>
      <c r="D458" s="625">
        <v>0</v>
      </c>
      <c r="E458" s="41">
        <f t="shared" si="10"/>
        <v>-334114</v>
      </c>
      <c r="F458" s="627" t="s">
        <v>406</v>
      </c>
      <c r="G458" s="627" t="s">
        <v>406</v>
      </c>
      <c r="H458" s="627"/>
    </row>
    <row r="459" spans="1:8" ht="16.5" hidden="1" customHeight="1" x14ac:dyDescent="0.3">
      <c r="A459" s="633">
        <v>44872</v>
      </c>
      <c r="B459" s="136" t="s">
        <v>128</v>
      </c>
      <c r="C459" s="625">
        <v>10000</v>
      </c>
      <c r="D459" s="625">
        <v>0</v>
      </c>
      <c r="E459" s="41">
        <f t="shared" si="10"/>
        <v>-324114</v>
      </c>
      <c r="F459" s="627" t="s">
        <v>1037</v>
      </c>
      <c r="G459" s="627" t="s">
        <v>407</v>
      </c>
      <c r="H459" s="627"/>
    </row>
    <row r="460" spans="1:8" ht="16.5" hidden="1" customHeight="1" x14ac:dyDescent="0.3">
      <c r="A460" s="633">
        <v>44872</v>
      </c>
      <c r="B460" s="195" t="s">
        <v>172</v>
      </c>
      <c r="C460" s="625">
        <v>0</v>
      </c>
      <c r="D460" s="625">
        <v>55000</v>
      </c>
      <c r="E460" s="41">
        <f t="shared" si="10"/>
        <v>-379114</v>
      </c>
      <c r="F460" s="627" t="s">
        <v>410</v>
      </c>
      <c r="G460" s="627" t="s">
        <v>410</v>
      </c>
      <c r="H460" s="627"/>
    </row>
    <row r="461" spans="1:8" ht="16.5" hidden="1" customHeight="1" x14ac:dyDescent="0.3">
      <c r="A461" s="633">
        <v>44873</v>
      </c>
      <c r="B461" s="136" t="s">
        <v>128</v>
      </c>
      <c r="C461" s="625">
        <v>10000</v>
      </c>
      <c r="D461" s="625">
        <v>0</v>
      </c>
      <c r="E461" s="41">
        <f t="shared" si="10"/>
        <v>-369114</v>
      </c>
      <c r="F461" s="627" t="s">
        <v>1031</v>
      </c>
      <c r="G461" s="627" t="s">
        <v>421</v>
      </c>
      <c r="H461" s="627"/>
    </row>
    <row r="462" spans="1:8" ht="16.5" hidden="1" customHeight="1" x14ac:dyDescent="0.3">
      <c r="A462" s="633">
        <v>44874</v>
      </c>
      <c r="B462" s="136" t="s">
        <v>128</v>
      </c>
      <c r="C462" s="625">
        <v>495000</v>
      </c>
      <c r="D462" s="625">
        <v>0</v>
      </c>
      <c r="E462" s="41">
        <f t="shared" si="10"/>
        <v>125886</v>
      </c>
      <c r="F462" s="627" t="s">
        <v>406</v>
      </c>
      <c r="G462" s="627" t="s">
        <v>406</v>
      </c>
      <c r="H462" s="627"/>
    </row>
    <row r="463" spans="1:8" ht="16.5" hidden="1" customHeight="1" x14ac:dyDescent="0.3">
      <c r="A463" s="633">
        <v>44875</v>
      </c>
      <c r="B463" s="195" t="s">
        <v>172</v>
      </c>
      <c r="C463" s="625">
        <v>0</v>
      </c>
      <c r="D463" s="625">
        <v>1440000</v>
      </c>
      <c r="E463" s="41">
        <f t="shared" si="10"/>
        <v>-1314114</v>
      </c>
      <c r="F463" s="627" t="s">
        <v>1189</v>
      </c>
      <c r="G463" s="627" t="s">
        <v>676</v>
      </c>
      <c r="H463" s="627"/>
    </row>
    <row r="464" spans="1:8" ht="16.5" hidden="1" customHeight="1" x14ac:dyDescent="0.3">
      <c r="A464" s="633">
        <v>44875</v>
      </c>
      <c r="B464" s="136" t="s">
        <v>128</v>
      </c>
      <c r="C464" s="625">
        <v>50000</v>
      </c>
      <c r="D464" s="625">
        <v>0</v>
      </c>
      <c r="E464" s="41">
        <f t="shared" si="10"/>
        <v>-1264114</v>
      </c>
      <c r="F464" s="627" t="s">
        <v>1034</v>
      </c>
      <c r="G464" s="627" t="s">
        <v>412</v>
      </c>
      <c r="H464" s="627"/>
    </row>
    <row r="465" spans="1:8" ht="16.5" hidden="1" customHeight="1" x14ac:dyDescent="0.3">
      <c r="A465" s="633">
        <v>44875</v>
      </c>
      <c r="B465" s="136" t="s">
        <v>128</v>
      </c>
      <c r="C465" s="625">
        <v>10000</v>
      </c>
      <c r="D465" s="625">
        <v>0</v>
      </c>
      <c r="E465" s="41">
        <f t="shared" si="10"/>
        <v>-1254114</v>
      </c>
      <c r="F465" s="627" t="s">
        <v>1035</v>
      </c>
      <c r="G465" s="627" t="s">
        <v>510</v>
      </c>
      <c r="H465" s="627"/>
    </row>
    <row r="466" spans="1:8" ht="16.5" hidden="1" customHeight="1" x14ac:dyDescent="0.3">
      <c r="A466" s="633">
        <v>44875</v>
      </c>
      <c r="B466" s="136" t="s">
        <v>128</v>
      </c>
      <c r="C466" s="625">
        <v>10000</v>
      </c>
      <c r="D466" s="625">
        <v>0</v>
      </c>
      <c r="E466" s="41">
        <f t="shared" si="10"/>
        <v>-1244114</v>
      </c>
      <c r="F466" s="627" t="s">
        <v>1036</v>
      </c>
      <c r="G466" s="627" t="s">
        <v>415</v>
      </c>
      <c r="H466" s="627"/>
    </row>
    <row r="467" spans="1:8" ht="16.5" hidden="1" customHeight="1" x14ac:dyDescent="0.3">
      <c r="A467" s="633">
        <v>44876</v>
      </c>
      <c r="B467" s="136" t="s">
        <v>128</v>
      </c>
      <c r="C467" s="625">
        <v>30000</v>
      </c>
      <c r="D467" s="625">
        <v>0</v>
      </c>
      <c r="E467" s="41">
        <f t="shared" si="10"/>
        <v>-1214114</v>
      </c>
      <c r="F467" s="627" t="s">
        <v>1040</v>
      </c>
      <c r="G467" s="627" t="s">
        <v>565</v>
      </c>
      <c r="H467" s="627"/>
    </row>
    <row r="468" spans="1:8" ht="16.5" hidden="1" customHeight="1" x14ac:dyDescent="0.3">
      <c r="A468" s="633">
        <v>44877</v>
      </c>
      <c r="B468" s="136" t="s">
        <v>128</v>
      </c>
      <c r="C468" s="625">
        <v>100000</v>
      </c>
      <c r="D468" s="625">
        <v>0</v>
      </c>
      <c r="E468" s="41">
        <f t="shared" si="10"/>
        <v>-1114114</v>
      </c>
      <c r="F468" s="627" t="s">
        <v>1173</v>
      </c>
      <c r="G468" s="627" t="s">
        <v>670</v>
      </c>
      <c r="H468" s="627"/>
    </row>
    <row r="469" spans="1:8" ht="16.5" hidden="1" customHeight="1" x14ac:dyDescent="0.3">
      <c r="A469" s="633">
        <v>44877</v>
      </c>
      <c r="B469" s="136" t="s">
        <v>128</v>
      </c>
      <c r="C469" s="625">
        <v>10000</v>
      </c>
      <c r="D469" s="625">
        <v>0</v>
      </c>
      <c r="E469" s="41">
        <f t="shared" si="10"/>
        <v>-1104114</v>
      </c>
      <c r="F469" s="627" t="s">
        <v>1146</v>
      </c>
      <c r="G469" s="627" t="s">
        <v>417</v>
      </c>
      <c r="H469" s="627"/>
    </row>
    <row r="470" spans="1:8" ht="16.5" hidden="1" customHeight="1" x14ac:dyDescent="0.3">
      <c r="A470" s="633">
        <v>44879</v>
      </c>
      <c r="B470" s="136" t="s">
        <v>128</v>
      </c>
      <c r="C470" s="625">
        <v>10000</v>
      </c>
      <c r="D470" s="625">
        <v>0</v>
      </c>
      <c r="E470" s="41">
        <f t="shared" si="10"/>
        <v>-1094114</v>
      </c>
      <c r="F470" s="627" t="s">
        <v>1151</v>
      </c>
      <c r="G470" s="627" t="s">
        <v>513</v>
      </c>
      <c r="H470" s="627"/>
    </row>
    <row r="471" spans="1:8" ht="16.5" hidden="1" customHeight="1" x14ac:dyDescent="0.3">
      <c r="A471" s="633">
        <v>44879</v>
      </c>
      <c r="B471" s="136" t="s">
        <v>128</v>
      </c>
      <c r="C471" s="625">
        <v>80000</v>
      </c>
      <c r="D471" s="625">
        <v>0</v>
      </c>
      <c r="E471" s="41">
        <f t="shared" si="10"/>
        <v>-1014114</v>
      </c>
      <c r="F471" s="627" t="s">
        <v>406</v>
      </c>
      <c r="G471" s="627" t="s">
        <v>406</v>
      </c>
      <c r="H471" s="627"/>
    </row>
    <row r="472" spans="1:8" ht="16.5" hidden="1" customHeight="1" x14ac:dyDescent="0.3">
      <c r="A472" s="633">
        <v>44882</v>
      </c>
      <c r="B472" s="136" t="s">
        <v>128</v>
      </c>
      <c r="C472" s="625">
        <v>1255000</v>
      </c>
      <c r="D472" s="625">
        <v>0</v>
      </c>
      <c r="E472" s="41">
        <f t="shared" si="10"/>
        <v>240886</v>
      </c>
      <c r="F472" s="627" t="s">
        <v>406</v>
      </c>
      <c r="G472" s="627" t="s">
        <v>406</v>
      </c>
      <c r="H472" s="627"/>
    </row>
    <row r="473" spans="1:8" ht="16.5" hidden="1" customHeight="1" x14ac:dyDescent="0.3">
      <c r="A473" s="633">
        <v>44882</v>
      </c>
      <c r="B473" s="136" t="s">
        <v>128</v>
      </c>
      <c r="C473" s="625">
        <v>10000</v>
      </c>
      <c r="D473" s="625">
        <v>0</v>
      </c>
      <c r="E473" s="41">
        <f t="shared" si="10"/>
        <v>250886</v>
      </c>
      <c r="F473" s="627" t="s">
        <v>1118</v>
      </c>
      <c r="G473" s="627" t="s">
        <v>564</v>
      </c>
      <c r="H473" s="627"/>
    </row>
    <row r="474" spans="1:8" ht="16.5" hidden="1" customHeight="1" x14ac:dyDescent="0.3">
      <c r="A474" s="633">
        <v>44883</v>
      </c>
      <c r="B474" s="136" t="s">
        <v>128</v>
      </c>
      <c r="C474" s="625">
        <v>10000</v>
      </c>
      <c r="D474" s="625">
        <v>0</v>
      </c>
      <c r="E474" s="41">
        <f t="shared" si="10"/>
        <v>260886</v>
      </c>
      <c r="F474" s="627" t="s">
        <v>406</v>
      </c>
      <c r="G474" s="627" t="s">
        <v>406</v>
      </c>
      <c r="H474" s="627"/>
    </row>
    <row r="475" spans="1:8" ht="16.5" hidden="1" customHeight="1" x14ac:dyDescent="0.3">
      <c r="A475" s="633">
        <v>44886</v>
      </c>
      <c r="B475" s="136" t="s">
        <v>128</v>
      </c>
      <c r="C475" s="625">
        <v>20000</v>
      </c>
      <c r="D475" s="625">
        <v>0</v>
      </c>
      <c r="E475" s="41">
        <f t="shared" si="10"/>
        <v>280886</v>
      </c>
      <c r="F475" s="627" t="s">
        <v>1044</v>
      </c>
      <c r="G475" s="627" t="s">
        <v>420</v>
      </c>
      <c r="H475" s="627"/>
    </row>
    <row r="476" spans="1:8" ht="16.5" hidden="1" customHeight="1" x14ac:dyDescent="0.3">
      <c r="A476" s="633">
        <v>44886</v>
      </c>
      <c r="B476" s="136" t="s">
        <v>128</v>
      </c>
      <c r="C476" s="625">
        <v>20000</v>
      </c>
      <c r="D476" s="625">
        <v>0</v>
      </c>
      <c r="E476" s="41">
        <f t="shared" si="10"/>
        <v>300886</v>
      </c>
      <c r="F476" s="627" t="s">
        <v>1045</v>
      </c>
      <c r="G476" s="627" t="s">
        <v>419</v>
      </c>
      <c r="H476" s="627"/>
    </row>
    <row r="477" spans="1:8" ht="16.5" hidden="1" customHeight="1" x14ac:dyDescent="0.3">
      <c r="A477" s="633">
        <v>44886</v>
      </c>
      <c r="B477" s="136" t="s">
        <v>128</v>
      </c>
      <c r="C477" s="625">
        <v>100000</v>
      </c>
      <c r="D477" s="625">
        <v>0</v>
      </c>
      <c r="E477" s="41">
        <f t="shared" si="10"/>
        <v>400886</v>
      </c>
      <c r="F477" s="627" t="s">
        <v>1164</v>
      </c>
      <c r="G477" s="627" t="s">
        <v>416</v>
      </c>
      <c r="H477" s="627"/>
    </row>
    <row r="478" spans="1:8" ht="16.5" hidden="1" customHeight="1" x14ac:dyDescent="0.3">
      <c r="A478" s="633">
        <v>44886</v>
      </c>
      <c r="B478" s="136" t="s">
        <v>128</v>
      </c>
      <c r="C478" s="625">
        <v>30000</v>
      </c>
      <c r="D478" s="625">
        <v>0</v>
      </c>
      <c r="E478" s="41">
        <f t="shared" si="10"/>
        <v>430886</v>
      </c>
      <c r="F478" s="627" t="s">
        <v>406</v>
      </c>
      <c r="G478" s="627" t="s">
        <v>406</v>
      </c>
      <c r="H478" s="627"/>
    </row>
    <row r="479" spans="1:8" ht="16.5" hidden="1" customHeight="1" x14ac:dyDescent="0.3">
      <c r="A479" s="633">
        <v>44888</v>
      </c>
      <c r="B479" s="136" t="s">
        <v>128</v>
      </c>
      <c r="C479" s="625">
        <v>270000</v>
      </c>
      <c r="D479" s="625">
        <v>0</v>
      </c>
      <c r="E479" s="41">
        <f t="shared" si="10"/>
        <v>700886</v>
      </c>
      <c r="F479" s="627" t="s">
        <v>406</v>
      </c>
      <c r="G479" s="627" t="s">
        <v>406</v>
      </c>
      <c r="H479" s="627"/>
    </row>
    <row r="480" spans="1:8" ht="16.5" hidden="1" customHeight="1" x14ac:dyDescent="0.3">
      <c r="A480" s="633">
        <v>44889</v>
      </c>
      <c r="B480" s="136" t="s">
        <v>128</v>
      </c>
      <c r="C480" s="625">
        <v>20000</v>
      </c>
      <c r="D480" s="625">
        <v>0</v>
      </c>
      <c r="E480" s="41">
        <f t="shared" si="10"/>
        <v>720886</v>
      </c>
      <c r="F480" s="627" t="s">
        <v>406</v>
      </c>
      <c r="G480" s="627" t="s">
        <v>406</v>
      </c>
      <c r="H480" s="627"/>
    </row>
    <row r="481" spans="1:8" ht="16.5" hidden="1" customHeight="1" x14ac:dyDescent="0.3">
      <c r="A481" s="633">
        <v>44890</v>
      </c>
      <c r="B481" s="136" t="s">
        <v>128</v>
      </c>
      <c r="C481" s="625">
        <v>10000</v>
      </c>
      <c r="D481" s="625">
        <v>0</v>
      </c>
      <c r="E481" s="41">
        <f t="shared" si="10"/>
        <v>730886</v>
      </c>
      <c r="F481" s="627" t="s">
        <v>1186</v>
      </c>
      <c r="G481" s="627" t="s">
        <v>646</v>
      </c>
      <c r="H481" s="627"/>
    </row>
    <row r="482" spans="1:8" ht="16.5" hidden="1" customHeight="1" x14ac:dyDescent="0.3">
      <c r="A482" s="633">
        <v>44890</v>
      </c>
      <c r="B482" s="136" t="s">
        <v>128</v>
      </c>
      <c r="C482" s="625">
        <v>10000</v>
      </c>
      <c r="D482" s="625">
        <v>0</v>
      </c>
      <c r="E482" s="41">
        <f t="shared" si="10"/>
        <v>740886</v>
      </c>
      <c r="F482" s="627" t="s">
        <v>406</v>
      </c>
      <c r="G482" s="627" t="s">
        <v>406</v>
      </c>
      <c r="H482" s="627"/>
    </row>
    <row r="483" spans="1:8" ht="16.5" hidden="1" customHeight="1" x14ac:dyDescent="0.3">
      <c r="A483" s="633">
        <v>44891</v>
      </c>
      <c r="B483" s="136" t="s">
        <v>128</v>
      </c>
      <c r="C483" s="625">
        <v>10000</v>
      </c>
      <c r="D483" s="625">
        <v>0</v>
      </c>
      <c r="E483" s="41">
        <f t="shared" si="10"/>
        <v>750886</v>
      </c>
      <c r="F483" s="627" t="s">
        <v>1031</v>
      </c>
      <c r="G483" s="627" t="s">
        <v>421</v>
      </c>
      <c r="H483" s="627"/>
    </row>
    <row r="484" spans="1:8" ht="16.5" hidden="1" customHeight="1" x14ac:dyDescent="0.3">
      <c r="A484" s="633">
        <v>44893</v>
      </c>
      <c r="B484" s="136" t="s">
        <v>128</v>
      </c>
      <c r="C484" s="625">
        <v>30000</v>
      </c>
      <c r="D484" s="625">
        <v>0</v>
      </c>
      <c r="E484" s="41">
        <f t="shared" si="10"/>
        <v>780886</v>
      </c>
      <c r="F484" s="627" t="s">
        <v>1132</v>
      </c>
      <c r="G484" s="627" t="s">
        <v>466</v>
      </c>
      <c r="H484" s="627"/>
    </row>
    <row r="485" spans="1:8" ht="16.5" hidden="1" customHeight="1" x14ac:dyDescent="0.3">
      <c r="A485" s="633">
        <v>44893</v>
      </c>
      <c r="B485" s="136" t="s">
        <v>128</v>
      </c>
      <c r="C485" s="625">
        <v>1110000</v>
      </c>
      <c r="D485" s="625">
        <v>0</v>
      </c>
      <c r="E485" s="41">
        <f t="shared" si="10"/>
        <v>1890886</v>
      </c>
      <c r="F485" s="627" t="s">
        <v>406</v>
      </c>
      <c r="G485" s="627" t="s">
        <v>406</v>
      </c>
      <c r="H485" s="627"/>
    </row>
    <row r="486" spans="1:8" ht="16.5" hidden="1" customHeight="1" x14ac:dyDescent="0.3">
      <c r="A486" s="633">
        <v>44894</v>
      </c>
      <c r="B486" s="136" t="s">
        <v>128</v>
      </c>
      <c r="C486" s="625">
        <v>10000</v>
      </c>
      <c r="D486" s="625">
        <v>0</v>
      </c>
      <c r="E486" s="41">
        <f t="shared" si="10"/>
        <v>1900886</v>
      </c>
      <c r="F486" s="627" t="s">
        <v>1048</v>
      </c>
      <c r="G486" s="627" t="s">
        <v>422</v>
      </c>
      <c r="H486" s="627"/>
    </row>
    <row r="487" spans="1:8" ht="16.5" hidden="1" customHeight="1" x14ac:dyDescent="0.3">
      <c r="A487" s="633">
        <v>44894</v>
      </c>
      <c r="B487" s="136" t="s">
        <v>128</v>
      </c>
      <c r="C487" s="625">
        <v>10000</v>
      </c>
      <c r="D487" s="625">
        <v>0</v>
      </c>
      <c r="E487" s="41">
        <f t="shared" si="10"/>
        <v>1910886</v>
      </c>
      <c r="F487" s="627" t="s">
        <v>1161</v>
      </c>
      <c r="G487" s="627" t="s">
        <v>535</v>
      </c>
      <c r="H487" s="627"/>
    </row>
    <row r="488" spans="1:8" ht="16.5" hidden="1" customHeight="1" x14ac:dyDescent="0.3">
      <c r="A488" s="633">
        <v>44894</v>
      </c>
      <c r="B488" s="136" t="s">
        <v>128</v>
      </c>
      <c r="C488" s="625">
        <v>10000</v>
      </c>
      <c r="D488" s="625">
        <v>0</v>
      </c>
      <c r="E488" s="41">
        <f t="shared" si="10"/>
        <v>1920886</v>
      </c>
      <c r="F488" s="627" t="s">
        <v>1160</v>
      </c>
      <c r="G488" s="627" t="s">
        <v>536</v>
      </c>
      <c r="H488" s="627"/>
    </row>
    <row r="489" spans="1:8" ht="16.5" hidden="1" customHeight="1" x14ac:dyDescent="0.3">
      <c r="A489" s="633">
        <v>44894</v>
      </c>
      <c r="B489" s="136" t="s">
        <v>128</v>
      </c>
      <c r="C489" s="625">
        <v>10000</v>
      </c>
      <c r="D489" s="625">
        <v>0</v>
      </c>
      <c r="E489" s="41">
        <f t="shared" si="10"/>
        <v>1930886</v>
      </c>
      <c r="F489" s="627" t="s">
        <v>1180</v>
      </c>
      <c r="G489" s="627" t="s">
        <v>619</v>
      </c>
      <c r="H489" s="627"/>
    </row>
    <row r="490" spans="1:8" ht="16.5" hidden="1" customHeight="1" x14ac:dyDescent="0.3">
      <c r="A490" s="633">
        <v>44894</v>
      </c>
      <c r="B490" s="136" t="s">
        <v>128</v>
      </c>
      <c r="C490" s="625">
        <v>10000</v>
      </c>
      <c r="D490" s="625">
        <v>0</v>
      </c>
      <c r="E490" s="41">
        <f t="shared" si="10"/>
        <v>1940886</v>
      </c>
      <c r="F490" s="627" t="s">
        <v>1162</v>
      </c>
      <c r="G490" s="627" t="s">
        <v>534</v>
      </c>
      <c r="H490" s="627"/>
    </row>
    <row r="491" spans="1:8" ht="16.5" hidden="1" customHeight="1" x14ac:dyDescent="0.3">
      <c r="A491" s="633">
        <v>44894</v>
      </c>
      <c r="B491" s="136" t="s">
        <v>128</v>
      </c>
      <c r="C491" s="625">
        <v>10000</v>
      </c>
      <c r="D491" s="625">
        <v>0</v>
      </c>
      <c r="E491" s="41">
        <f t="shared" si="10"/>
        <v>1950886</v>
      </c>
      <c r="F491" s="627" t="s">
        <v>1185</v>
      </c>
      <c r="G491" s="627" t="s">
        <v>647</v>
      </c>
      <c r="H491" s="627"/>
    </row>
    <row r="492" spans="1:8" ht="16.5" hidden="1" customHeight="1" x14ac:dyDescent="0.3">
      <c r="A492" s="633">
        <v>44895</v>
      </c>
      <c r="B492" s="136" t="s">
        <v>128</v>
      </c>
      <c r="C492" s="625">
        <v>10000</v>
      </c>
      <c r="D492" s="625">
        <v>0</v>
      </c>
      <c r="E492" s="41">
        <f t="shared" si="10"/>
        <v>1960886</v>
      </c>
      <c r="F492" s="627" t="s">
        <v>1190</v>
      </c>
      <c r="G492" s="627" t="s">
        <v>671</v>
      </c>
      <c r="H492" s="627"/>
    </row>
    <row r="493" spans="1:8" ht="16.5" hidden="1" customHeight="1" x14ac:dyDescent="0.3">
      <c r="A493" s="633">
        <v>44895</v>
      </c>
      <c r="B493" s="136" t="s">
        <v>128</v>
      </c>
      <c r="C493" s="625">
        <v>100000</v>
      </c>
      <c r="D493" s="625">
        <v>0</v>
      </c>
      <c r="E493" s="41">
        <f t="shared" si="10"/>
        <v>2060886</v>
      </c>
      <c r="F493" s="627" t="s">
        <v>1147</v>
      </c>
      <c r="G493" s="627" t="s">
        <v>408</v>
      </c>
      <c r="H493" s="627"/>
    </row>
    <row r="494" spans="1:8" ht="16.5" hidden="1" customHeight="1" x14ac:dyDescent="0.3">
      <c r="A494" s="633">
        <v>44895</v>
      </c>
      <c r="B494" s="136" t="s">
        <v>128</v>
      </c>
      <c r="C494" s="625">
        <v>50000</v>
      </c>
      <c r="D494" s="625">
        <v>0</v>
      </c>
      <c r="E494" s="41">
        <f t="shared" si="10"/>
        <v>2110886</v>
      </c>
      <c r="F494" s="627" t="s">
        <v>1049</v>
      </c>
      <c r="G494" s="627" t="s">
        <v>465</v>
      </c>
      <c r="H494" s="627"/>
    </row>
    <row r="495" spans="1:8" ht="16.5" hidden="1" customHeight="1" x14ac:dyDescent="0.3">
      <c r="A495" s="633">
        <v>44895</v>
      </c>
      <c r="B495" s="136" t="s">
        <v>128</v>
      </c>
      <c r="C495" s="625">
        <v>10000</v>
      </c>
      <c r="D495" s="625">
        <v>0</v>
      </c>
      <c r="E495" s="41">
        <f t="shared" si="10"/>
        <v>2120886</v>
      </c>
      <c r="F495" s="627" t="s">
        <v>1050</v>
      </c>
      <c r="G495" s="627" t="s">
        <v>464</v>
      </c>
      <c r="H495" s="627"/>
    </row>
    <row r="496" spans="1:8" ht="16.5" hidden="1" customHeight="1" x14ac:dyDescent="0.3">
      <c r="A496" s="633">
        <v>44895</v>
      </c>
      <c r="B496" s="136" t="s">
        <v>128</v>
      </c>
      <c r="C496" s="625">
        <v>80000</v>
      </c>
      <c r="D496" s="625">
        <v>0</v>
      </c>
      <c r="E496" s="41">
        <f t="shared" si="10"/>
        <v>2200886</v>
      </c>
      <c r="F496" s="627" t="s">
        <v>406</v>
      </c>
      <c r="G496" s="627" t="s">
        <v>406</v>
      </c>
      <c r="H496" s="627"/>
    </row>
    <row r="497" spans="1:8" ht="16.5" hidden="1" customHeight="1" x14ac:dyDescent="0.3">
      <c r="A497" s="633">
        <v>44895</v>
      </c>
      <c r="B497" s="136" t="s">
        <v>128</v>
      </c>
      <c r="C497" s="625">
        <v>20000</v>
      </c>
      <c r="D497" s="625">
        <v>0</v>
      </c>
      <c r="E497" s="41">
        <f t="shared" si="10"/>
        <v>2220886</v>
      </c>
      <c r="F497" s="627" t="s">
        <v>432</v>
      </c>
      <c r="G497" s="627" t="s">
        <v>432</v>
      </c>
      <c r="H497" s="627"/>
    </row>
    <row r="498" spans="1:8" ht="16.5" hidden="1" customHeight="1" x14ac:dyDescent="0.3">
      <c r="A498" s="633">
        <v>44895</v>
      </c>
      <c r="B498" s="136" t="s">
        <v>128</v>
      </c>
      <c r="C498" s="625">
        <v>20000</v>
      </c>
      <c r="D498" s="625">
        <v>0</v>
      </c>
      <c r="E498" s="41">
        <f t="shared" si="10"/>
        <v>2240886</v>
      </c>
      <c r="F498" s="627" t="s">
        <v>1128</v>
      </c>
      <c r="G498" s="627" t="s">
        <v>463</v>
      </c>
      <c r="H498" s="627"/>
    </row>
    <row r="499" spans="1:8" ht="16.5" hidden="1" customHeight="1" x14ac:dyDescent="0.3">
      <c r="A499" s="633">
        <v>44895</v>
      </c>
      <c r="B499" s="195" t="s">
        <v>172</v>
      </c>
      <c r="C499" s="628">
        <v>0</v>
      </c>
      <c r="D499" s="628">
        <v>42845</v>
      </c>
      <c r="E499" s="41">
        <f t="shared" si="10"/>
        <v>2198041</v>
      </c>
      <c r="F499" s="243" t="s">
        <v>793</v>
      </c>
      <c r="G499" s="243" t="s">
        <v>585</v>
      </c>
      <c r="H499" s="243"/>
    </row>
    <row r="500" spans="1:8" ht="17.25" hidden="1" customHeight="1" thickBot="1" x14ac:dyDescent="0.35">
      <c r="A500" s="634"/>
      <c r="B500" s="139" t="s">
        <v>218</v>
      </c>
      <c r="C500" s="636">
        <f>SUM(C452:C499)</f>
        <v>4750000</v>
      </c>
      <c r="D500" s="636">
        <f>SUM(D452:D499)</f>
        <v>1537845</v>
      </c>
      <c r="E500" s="146"/>
      <c r="F500" s="243"/>
      <c r="G500" s="243"/>
      <c r="H500" s="243"/>
    </row>
    <row r="501" spans="1:8" ht="16.5" hidden="1" customHeight="1" x14ac:dyDescent="0.3">
      <c r="A501" s="632">
        <v>44896</v>
      </c>
      <c r="B501" s="310" t="s">
        <v>128</v>
      </c>
      <c r="C501" s="629">
        <v>30000</v>
      </c>
      <c r="D501" s="629"/>
      <c r="E501" s="543">
        <f>E499+C501-D501</f>
        <v>2228041</v>
      </c>
      <c r="F501" s="624" t="s">
        <v>1030</v>
      </c>
      <c r="G501" s="624" t="s">
        <v>405</v>
      </c>
      <c r="H501" s="624"/>
    </row>
    <row r="502" spans="1:8" ht="16.5" hidden="1" customHeight="1" x14ac:dyDescent="0.3">
      <c r="A502" s="633">
        <v>44897</v>
      </c>
      <c r="B502" s="136" t="s">
        <v>128</v>
      </c>
      <c r="C502" s="625">
        <v>60000</v>
      </c>
      <c r="D502" s="625"/>
      <c r="E502" s="41">
        <f>E501+C502-D502</f>
        <v>2288041</v>
      </c>
      <c r="F502" s="627" t="s">
        <v>406</v>
      </c>
      <c r="G502" s="627" t="s">
        <v>406</v>
      </c>
      <c r="H502" s="627"/>
    </row>
    <row r="503" spans="1:8" ht="16.5" hidden="1" customHeight="1" x14ac:dyDescent="0.3">
      <c r="A503" s="633">
        <v>44897</v>
      </c>
      <c r="B503" s="136" t="s">
        <v>128</v>
      </c>
      <c r="C503" s="625">
        <v>10000</v>
      </c>
      <c r="D503" s="625"/>
      <c r="E503" s="41">
        <f t="shared" ref="E503:E550" si="11">E502+C503-D503</f>
        <v>2298041</v>
      </c>
      <c r="F503" s="627" t="s">
        <v>1029</v>
      </c>
      <c r="G503" s="627" t="s">
        <v>682</v>
      </c>
      <c r="H503" s="627"/>
    </row>
    <row r="504" spans="1:8" ht="16.5" hidden="1" customHeight="1" x14ac:dyDescent="0.3">
      <c r="A504" s="633">
        <v>44900</v>
      </c>
      <c r="B504" s="136" t="s">
        <v>128</v>
      </c>
      <c r="C504" s="625">
        <v>100000</v>
      </c>
      <c r="D504" s="625"/>
      <c r="E504" s="41">
        <f t="shared" si="11"/>
        <v>2398041</v>
      </c>
      <c r="F504" s="627" t="s">
        <v>409</v>
      </c>
      <c r="G504" s="627" t="s">
        <v>409</v>
      </c>
      <c r="H504" s="627"/>
    </row>
    <row r="505" spans="1:8" ht="16.5" hidden="1" customHeight="1" x14ac:dyDescent="0.3">
      <c r="A505" s="633">
        <v>44900</v>
      </c>
      <c r="B505" s="136" t="s">
        <v>128</v>
      </c>
      <c r="C505" s="625">
        <v>250000</v>
      </c>
      <c r="D505" s="625"/>
      <c r="E505" s="41">
        <f t="shared" si="11"/>
        <v>2648041</v>
      </c>
      <c r="F505" s="627" t="s">
        <v>406</v>
      </c>
      <c r="G505" s="627" t="s">
        <v>406</v>
      </c>
      <c r="H505" s="627"/>
    </row>
    <row r="506" spans="1:8" ht="16.5" hidden="1" customHeight="1" x14ac:dyDescent="0.3">
      <c r="A506" s="633">
        <v>44900</v>
      </c>
      <c r="B506" s="136" t="s">
        <v>128</v>
      </c>
      <c r="C506" s="625">
        <v>50000</v>
      </c>
      <c r="D506" s="625"/>
      <c r="E506" s="41">
        <f t="shared" si="11"/>
        <v>2698041</v>
      </c>
      <c r="F506" s="627" t="s">
        <v>1191</v>
      </c>
      <c r="G506" s="627" t="s">
        <v>681</v>
      </c>
      <c r="H506" s="627"/>
    </row>
    <row r="507" spans="1:8" ht="16.5" hidden="1" customHeight="1" x14ac:dyDescent="0.3">
      <c r="A507" s="633">
        <v>44900</v>
      </c>
      <c r="B507" s="195" t="s">
        <v>172</v>
      </c>
      <c r="C507" s="625"/>
      <c r="D507" s="625">
        <v>55110</v>
      </c>
      <c r="E507" s="41">
        <f t="shared" si="11"/>
        <v>2642931</v>
      </c>
      <c r="F507" s="627" t="s">
        <v>410</v>
      </c>
      <c r="G507" s="627" t="s">
        <v>410</v>
      </c>
      <c r="H507" s="627"/>
    </row>
    <row r="508" spans="1:8" ht="16.5" hidden="1" customHeight="1" x14ac:dyDescent="0.3">
      <c r="A508" s="633">
        <v>44901</v>
      </c>
      <c r="B508" s="136" t="s">
        <v>128</v>
      </c>
      <c r="C508" s="625">
        <v>100000</v>
      </c>
      <c r="D508" s="625"/>
      <c r="E508" s="41">
        <f t="shared" si="11"/>
        <v>2742931</v>
      </c>
      <c r="F508" s="627" t="s">
        <v>1192</v>
      </c>
      <c r="G508" s="627" t="s">
        <v>411</v>
      </c>
      <c r="H508" s="627"/>
    </row>
    <row r="509" spans="1:8" ht="16.5" hidden="1" customHeight="1" x14ac:dyDescent="0.3">
      <c r="A509" s="633">
        <v>44902</v>
      </c>
      <c r="B509" s="136" t="s">
        <v>128</v>
      </c>
      <c r="C509" s="625">
        <v>515000</v>
      </c>
      <c r="D509" s="625"/>
      <c r="E509" s="41">
        <f t="shared" si="11"/>
        <v>3257931</v>
      </c>
      <c r="F509" s="627" t="s">
        <v>406</v>
      </c>
      <c r="G509" s="627" t="s">
        <v>406</v>
      </c>
      <c r="H509" s="627"/>
    </row>
    <row r="510" spans="1:8" ht="16.5" hidden="1" customHeight="1" x14ac:dyDescent="0.3">
      <c r="A510" s="633">
        <v>44904</v>
      </c>
      <c r="B510" s="136" t="s">
        <v>128</v>
      </c>
      <c r="C510" s="625">
        <v>40000</v>
      </c>
      <c r="D510" s="625"/>
      <c r="E510" s="41">
        <f t="shared" si="11"/>
        <v>3297931</v>
      </c>
      <c r="F510" s="627" t="s">
        <v>1115</v>
      </c>
      <c r="G510" s="627" t="s">
        <v>414</v>
      </c>
      <c r="H510" s="627"/>
    </row>
    <row r="511" spans="1:8" ht="16.5" hidden="1" customHeight="1" x14ac:dyDescent="0.3">
      <c r="A511" s="633">
        <v>44904</v>
      </c>
      <c r="B511" s="195" t="s">
        <v>172</v>
      </c>
      <c r="C511" s="625"/>
      <c r="D511" s="625">
        <v>4738800</v>
      </c>
      <c r="E511" s="41">
        <f t="shared" si="11"/>
        <v>-1440869</v>
      </c>
      <c r="F511" s="627" t="s">
        <v>430</v>
      </c>
      <c r="G511" s="627" t="s">
        <v>430</v>
      </c>
      <c r="H511" s="627"/>
    </row>
    <row r="512" spans="1:8" ht="16.5" hidden="1" customHeight="1" x14ac:dyDescent="0.3">
      <c r="A512" s="633">
        <v>44904</v>
      </c>
      <c r="B512" s="136" t="s">
        <v>128</v>
      </c>
      <c r="C512" s="625">
        <v>20000</v>
      </c>
      <c r="D512" s="625"/>
      <c r="E512" s="41">
        <f t="shared" si="11"/>
        <v>-1420869</v>
      </c>
      <c r="F512" s="627" t="s">
        <v>406</v>
      </c>
      <c r="G512" s="627" t="s">
        <v>406</v>
      </c>
      <c r="H512" s="627"/>
    </row>
    <row r="513" spans="1:8" ht="16.5" hidden="1" customHeight="1" x14ac:dyDescent="0.3">
      <c r="A513" s="633">
        <v>44905</v>
      </c>
      <c r="B513" s="136" t="s">
        <v>128</v>
      </c>
      <c r="C513" s="625">
        <v>10000</v>
      </c>
      <c r="D513" s="625"/>
      <c r="E513" s="41">
        <f t="shared" si="11"/>
        <v>-1410869</v>
      </c>
      <c r="F513" s="627" t="s">
        <v>1031</v>
      </c>
      <c r="G513" s="627" t="s">
        <v>421</v>
      </c>
      <c r="H513" s="627"/>
    </row>
    <row r="514" spans="1:8" ht="16.5" hidden="1" customHeight="1" x14ac:dyDescent="0.3">
      <c r="A514" s="633">
        <v>44905</v>
      </c>
      <c r="B514" s="136" t="s">
        <v>128</v>
      </c>
      <c r="C514" s="625">
        <v>10000</v>
      </c>
      <c r="D514" s="625"/>
      <c r="E514" s="41">
        <f t="shared" si="11"/>
        <v>-1400869</v>
      </c>
      <c r="F514" s="627" t="s">
        <v>1037</v>
      </c>
      <c r="G514" s="627" t="s">
        <v>407</v>
      </c>
      <c r="H514" s="627"/>
    </row>
    <row r="515" spans="1:8" ht="16.5" hidden="1" customHeight="1" x14ac:dyDescent="0.3">
      <c r="A515" s="633">
        <v>44907</v>
      </c>
      <c r="B515" s="136" t="s">
        <v>128</v>
      </c>
      <c r="C515" s="625">
        <v>50000</v>
      </c>
      <c r="D515" s="625"/>
      <c r="E515" s="41">
        <f t="shared" si="11"/>
        <v>-1350869</v>
      </c>
      <c r="F515" s="627" t="s">
        <v>1034</v>
      </c>
      <c r="G515" s="627" t="s">
        <v>412</v>
      </c>
      <c r="H515" s="627"/>
    </row>
    <row r="516" spans="1:8" ht="16.5" hidden="1" customHeight="1" x14ac:dyDescent="0.3">
      <c r="A516" s="633">
        <v>44907</v>
      </c>
      <c r="B516" s="136" t="s">
        <v>128</v>
      </c>
      <c r="C516" s="625">
        <v>30000</v>
      </c>
      <c r="D516" s="625"/>
      <c r="E516" s="41">
        <f t="shared" si="11"/>
        <v>-1320869</v>
      </c>
      <c r="F516" s="627" t="s">
        <v>1040</v>
      </c>
      <c r="G516" s="627" t="s">
        <v>565</v>
      </c>
      <c r="H516" s="627"/>
    </row>
    <row r="517" spans="1:8" ht="16.5" hidden="1" customHeight="1" x14ac:dyDescent="0.3">
      <c r="A517" s="633">
        <v>44907</v>
      </c>
      <c r="B517" s="136" t="s">
        <v>128</v>
      </c>
      <c r="C517" s="625">
        <v>10000</v>
      </c>
      <c r="D517" s="625"/>
      <c r="E517" s="41">
        <f t="shared" si="11"/>
        <v>-1310869</v>
      </c>
      <c r="F517" s="627" t="s">
        <v>1035</v>
      </c>
      <c r="G517" s="627" t="s">
        <v>510</v>
      </c>
      <c r="H517" s="627"/>
    </row>
    <row r="518" spans="1:8" ht="16.5" hidden="1" customHeight="1" x14ac:dyDescent="0.3">
      <c r="A518" s="633">
        <v>44907</v>
      </c>
      <c r="B518" s="136" t="s">
        <v>128</v>
      </c>
      <c r="C518" s="625">
        <v>10000</v>
      </c>
      <c r="D518" s="625"/>
      <c r="E518" s="41">
        <f t="shared" si="11"/>
        <v>-1300869</v>
      </c>
      <c r="F518" s="627" t="s">
        <v>1036</v>
      </c>
      <c r="G518" s="627" t="s">
        <v>415</v>
      </c>
      <c r="H518" s="627"/>
    </row>
    <row r="519" spans="1:8" ht="16.5" hidden="1" customHeight="1" x14ac:dyDescent="0.3">
      <c r="A519" s="633">
        <v>44908</v>
      </c>
      <c r="B519" s="136" t="s">
        <v>128</v>
      </c>
      <c r="C519" s="625">
        <v>10000</v>
      </c>
      <c r="D519" s="625"/>
      <c r="E519" s="41">
        <f t="shared" si="11"/>
        <v>-1290869</v>
      </c>
      <c r="F519" s="627" t="s">
        <v>1151</v>
      </c>
      <c r="G519" s="627" t="s">
        <v>513</v>
      </c>
      <c r="H519" s="627"/>
    </row>
    <row r="520" spans="1:8" ht="16.5" hidden="1" customHeight="1" x14ac:dyDescent="0.3">
      <c r="A520" s="633">
        <v>44909</v>
      </c>
      <c r="B520" s="136" t="s">
        <v>128</v>
      </c>
      <c r="C520" s="625">
        <v>10000</v>
      </c>
      <c r="D520" s="625"/>
      <c r="E520" s="41">
        <f t="shared" si="11"/>
        <v>-1280869</v>
      </c>
      <c r="F520" s="627" t="s">
        <v>1186</v>
      </c>
      <c r="G520" s="627" t="s">
        <v>646</v>
      </c>
      <c r="H520" s="627"/>
    </row>
    <row r="521" spans="1:8" ht="16.5" hidden="1" customHeight="1" x14ac:dyDescent="0.3">
      <c r="A521" s="633">
        <v>44909</v>
      </c>
      <c r="B521" s="136" t="s">
        <v>128</v>
      </c>
      <c r="C521" s="625">
        <v>80000</v>
      </c>
      <c r="D521" s="625"/>
      <c r="E521" s="41">
        <f t="shared" si="11"/>
        <v>-1200869</v>
      </c>
      <c r="F521" s="627" t="s">
        <v>406</v>
      </c>
      <c r="G521" s="627" t="s">
        <v>406</v>
      </c>
      <c r="H521" s="627"/>
    </row>
    <row r="522" spans="1:8" ht="16.5" hidden="1" customHeight="1" x14ac:dyDescent="0.3">
      <c r="A522" s="633">
        <v>44912</v>
      </c>
      <c r="B522" s="136" t="s">
        <v>128</v>
      </c>
      <c r="C522" s="625">
        <v>4912</v>
      </c>
      <c r="D522" s="625"/>
      <c r="E522" s="41">
        <f t="shared" si="11"/>
        <v>-1195957</v>
      </c>
      <c r="F522" s="627" t="s">
        <v>860</v>
      </c>
      <c r="G522" s="627" t="s">
        <v>219</v>
      </c>
      <c r="H522" s="627"/>
    </row>
    <row r="523" spans="1:8" ht="16.5" hidden="1" customHeight="1" x14ac:dyDescent="0.3">
      <c r="A523" s="633">
        <v>44914</v>
      </c>
      <c r="B523" s="136" t="s">
        <v>128</v>
      </c>
      <c r="C523" s="625">
        <v>1265000</v>
      </c>
      <c r="D523" s="625"/>
      <c r="E523" s="41">
        <f t="shared" si="11"/>
        <v>69043</v>
      </c>
      <c r="F523" s="627" t="s">
        <v>406</v>
      </c>
      <c r="G523" s="627" t="s">
        <v>406</v>
      </c>
      <c r="H523" s="627"/>
    </row>
    <row r="524" spans="1:8" ht="16.5" hidden="1" customHeight="1" x14ac:dyDescent="0.3">
      <c r="A524" s="633">
        <v>44914</v>
      </c>
      <c r="B524" s="136" t="s">
        <v>128</v>
      </c>
      <c r="C524" s="625">
        <v>50000</v>
      </c>
      <c r="D524" s="625"/>
      <c r="E524" s="41">
        <f t="shared" si="11"/>
        <v>119043</v>
      </c>
      <c r="F524" s="627" t="s">
        <v>1193</v>
      </c>
      <c r="G524" s="627" t="s">
        <v>680</v>
      </c>
      <c r="H524" s="627"/>
    </row>
    <row r="525" spans="1:8" ht="16.5" hidden="1" customHeight="1" x14ac:dyDescent="0.3">
      <c r="A525" s="633">
        <v>44915</v>
      </c>
      <c r="B525" s="136" t="s">
        <v>128</v>
      </c>
      <c r="C525" s="625">
        <v>20000</v>
      </c>
      <c r="D525" s="625"/>
      <c r="E525" s="41">
        <f t="shared" si="11"/>
        <v>139043</v>
      </c>
      <c r="F525" s="627" t="s">
        <v>1045</v>
      </c>
      <c r="G525" s="627" t="s">
        <v>419</v>
      </c>
      <c r="H525" s="627"/>
    </row>
    <row r="526" spans="1:8" ht="16.5" hidden="1" customHeight="1" x14ac:dyDescent="0.3">
      <c r="A526" s="633">
        <v>44915</v>
      </c>
      <c r="B526" s="136" t="s">
        <v>128</v>
      </c>
      <c r="C526" s="625">
        <v>20000</v>
      </c>
      <c r="D526" s="625"/>
      <c r="E526" s="41">
        <f t="shared" si="11"/>
        <v>159043</v>
      </c>
      <c r="F526" s="627" t="s">
        <v>1044</v>
      </c>
      <c r="G526" s="627" t="s">
        <v>420</v>
      </c>
      <c r="H526" s="627"/>
    </row>
    <row r="527" spans="1:8" ht="16.5" hidden="1" customHeight="1" x14ac:dyDescent="0.3">
      <c r="A527" s="633">
        <v>44916</v>
      </c>
      <c r="B527" s="136" t="s">
        <v>128</v>
      </c>
      <c r="C527" s="625">
        <v>100000</v>
      </c>
      <c r="D527" s="625"/>
      <c r="E527" s="41">
        <f t="shared" si="11"/>
        <v>259043</v>
      </c>
      <c r="F527" s="627" t="s">
        <v>1164</v>
      </c>
      <c r="G527" s="627" t="s">
        <v>416</v>
      </c>
      <c r="H527" s="627"/>
    </row>
    <row r="528" spans="1:8" ht="16.5" hidden="1" customHeight="1" x14ac:dyDescent="0.3">
      <c r="A528" s="633">
        <v>44916</v>
      </c>
      <c r="B528" s="136" t="s">
        <v>128</v>
      </c>
      <c r="C528" s="625">
        <v>30000</v>
      </c>
      <c r="D528" s="625"/>
      <c r="E528" s="41">
        <f t="shared" si="11"/>
        <v>289043</v>
      </c>
      <c r="F528" s="627" t="s">
        <v>406</v>
      </c>
      <c r="G528" s="627" t="s">
        <v>406</v>
      </c>
      <c r="H528" s="627"/>
    </row>
    <row r="529" spans="1:8" ht="16.5" hidden="1" customHeight="1" x14ac:dyDescent="0.3">
      <c r="A529" s="633">
        <v>44917</v>
      </c>
      <c r="B529" s="136" t="s">
        <v>128</v>
      </c>
      <c r="C529" s="625">
        <v>200000</v>
      </c>
      <c r="D529" s="625"/>
      <c r="E529" s="41">
        <f t="shared" si="11"/>
        <v>489043</v>
      </c>
      <c r="F529" s="627" t="s">
        <v>406</v>
      </c>
      <c r="G529" s="627" t="s">
        <v>406</v>
      </c>
      <c r="H529" s="627"/>
    </row>
    <row r="530" spans="1:8" ht="16.5" hidden="1" customHeight="1" x14ac:dyDescent="0.3">
      <c r="A530" s="633">
        <v>44918</v>
      </c>
      <c r="B530" s="136" t="s">
        <v>128</v>
      </c>
      <c r="C530" s="625">
        <v>70000</v>
      </c>
      <c r="D530" s="625"/>
      <c r="E530" s="41">
        <f t="shared" si="11"/>
        <v>559043</v>
      </c>
      <c r="F530" s="627" t="s">
        <v>406</v>
      </c>
      <c r="G530" s="627" t="s">
        <v>406</v>
      </c>
      <c r="H530" s="627"/>
    </row>
    <row r="531" spans="1:8" ht="16.5" hidden="1" customHeight="1" x14ac:dyDescent="0.3">
      <c r="A531" s="633">
        <v>44919</v>
      </c>
      <c r="B531" s="136" t="s">
        <v>128</v>
      </c>
      <c r="C531" s="625">
        <v>30000</v>
      </c>
      <c r="D531" s="625"/>
      <c r="E531" s="41">
        <f t="shared" si="11"/>
        <v>589043</v>
      </c>
      <c r="F531" s="627" t="s">
        <v>1119</v>
      </c>
      <c r="G531" s="627" t="s">
        <v>431</v>
      </c>
      <c r="H531" s="627"/>
    </row>
    <row r="532" spans="1:8" ht="16.5" hidden="1" customHeight="1" x14ac:dyDescent="0.3">
      <c r="A532" s="633">
        <v>44919</v>
      </c>
      <c r="B532" s="136" t="s">
        <v>128</v>
      </c>
      <c r="C532" s="625">
        <v>100000</v>
      </c>
      <c r="D532" s="625"/>
      <c r="E532" s="41">
        <f t="shared" si="11"/>
        <v>689043</v>
      </c>
      <c r="F532" s="627" t="s">
        <v>1194</v>
      </c>
      <c r="G532" s="627" t="s">
        <v>679</v>
      </c>
      <c r="H532" s="627"/>
    </row>
    <row r="533" spans="1:8" ht="16.5" hidden="1" customHeight="1" x14ac:dyDescent="0.3">
      <c r="A533" s="633">
        <v>44920</v>
      </c>
      <c r="B533" s="136" t="s">
        <v>128</v>
      </c>
      <c r="C533" s="625">
        <v>4867</v>
      </c>
      <c r="D533" s="625"/>
      <c r="E533" s="41">
        <f t="shared" si="11"/>
        <v>693910</v>
      </c>
      <c r="F533" s="627" t="s">
        <v>1195</v>
      </c>
      <c r="G533" s="627" t="s">
        <v>686</v>
      </c>
      <c r="H533" s="627"/>
    </row>
    <row r="534" spans="1:8" ht="16.5" hidden="1" customHeight="1" x14ac:dyDescent="0.3">
      <c r="A534" s="633">
        <v>44921</v>
      </c>
      <c r="B534" s="136" t="s">
        <v>128</v>
      </c>
      <c r="C534" s="625">
        <v>30000</v>
      </c>
      <c r="D534" s="625"/>
      <c r="E534" s="41">
        <f t="shared" si="11"/>
        <v>723910</v>
      </c>
      <c r="F534" s="627" t="s">
        <v>406</v>
      </c>
      <c r="G534" s="627" t="s">
        <v>406</v>
      </c>
      <c r="H534" s="627"/>
    </row>
    <row r="535" spans="1:8" ht="16.5" hidden="1" customHeight="1" x14ac:dyDescent="0.3">
      <c r="A535" s="633">
        <v>44921</v>
      </c>
      <c r="B535" s="136" t="s">
        <v>128</v>
      </c>
      <c r="C535" s="625">
        <v>20000</v>
      </c>
      <c r="D535" s="625"/>
      <c r="E535" s="41">
        <f t="shared" si="11"/>
        <v>743910</v>
      </c>
      <c r="F535" s="627" t="s">
        <v>1168</v>
      </c>
      <c r="G535" s="627" t="s">
        <v>429</v>
      </c>
      <c r="H535" s="627"/>
    </row>
    <row r="536" spans="1:8" ht="16.5" hidden="1" customHeight="1" x14ac:dyDescent="0.3">
      <c r="A536" s="633">
        <v>44921</v>
      </c>
      <c r="B536" s="136" t="s">
        <v>128</v>
      </c>
      <c r="C536" s="625">
        <v>10000</v>
      </c>
      <c r="D536" s="625"/>
      <c r="E536" s="41">
        <f t="shared" si="11"/>
        <v>753910</v>
      </c>
      <c r="F536" s="627" t="s">
        <v>1160</v>
      </c>
      <c r="G536" s="627" t="s">
        <v>536</v>
      </c>
      <c r="H536" s="627"/>
    </row>
    <row r="537" spans="1:8" ht="16.5" hidden="1" customHeight="1" x14ac:dyDescent="0.3">
      <c r="A537" s="633">
        <v>44921</v>
      </c>
      <c r="B537" s="136" t="s">
        <v>128</v>
      </c>
      <c r="C537" s="625">
        <v>10000</v>
      </c>
      <c r="D537" s="625"/>
      <c r="E537" s="41">
        <f t="shared" si="11"/>
        <v>763910</v>
      </c>
      <c r="F537" s="627" t="s">
        <v>1180</v>
      </c>
      <c r="G537" s="627" t="s">
        <v>619</v>
      </c>
      <c r="H537" s="627"/>
    </row>
    <row r="538" spans="1:8" ht="16.5" hidden="1" customHeight="1" x14ac:dyDescent="0.3">
      <c r="A538" s="633">
        <v>44921</v>
      </c>
      <c r="B538" s="136" t="s">
        <v>128</v>
      </c>
      <c r="C538" s="625">
        <v>10000</v>
      </c>
      <c r="D538" s="625"/>
      <c r="E538" s="41">
        <f t="shared" si="11"/>
        <v>773910</v>
      </c>
      <c r="F538" s="627" t="s">
        <v>1161</v>
      </c>
      <c r="G538" s="627" t="s">
        <v>535</v>
      </c>
      <c r="H538" s="627"/>
    </row>
    <row r="539" spans="1:8" ht="16.5" hidden="1" customHeight="1" x14ac:dyDescent="0.3">
      <c r="A539" s="633">
        <v>44921</v>
      </c>
      <c r="B539" s="136" t="s">
        <v>128</v>
      </c>
      <c r="C539" s="625">
        <v>10000</v>
      </c>
      <c r="D539" s="625"/>
      <c r="E539" s="41">
        <f t="shared" si="11"/>
        <v>783910</v>
      </c>
      <c r="F539" s="627" t="s">
        <v>1162</v>
      </c>
      <c r="G539" s="627" t="s">
        <v>534</v>
      </c>
      <c r="H539" s="627"/>
    </row>
    <row r="540" spans="1:8" ht="16.5" hidden="1" customHeight="1" x14ac:dyDescent="0.3">
      <c r="A540" s="633">
        <v>44921</v>
      </c>
      <c r="B540" s="136" t="s">
        <v>128</v>
      </c>
      <c r="C540" s="625">
        <v>10000</v>
      </c>
      <c r="D540" s="625"/>
      <c r="E540" s="41">
        <f t="shared" si="11"/>
        <v>793910</v>
      </c>
      <c r="F540" s="627" t="s">
        <v>1185</v>
      </c>
      <c r="G540" s="627" t="s">
        <v>647</v>
      </c>
      <c r="H540" s="627"/>
    </row>
    <row r="541" spans="1:8" ht="16.5" hidden="1" customHeight="1" x14ac:dyDescent="0.3">
      <c r="A541" s="633">
        <v>44923</v>
      </c>
      <c r="B541" s="136" t="s">
        <v>128</v>
      </c>
      <c r="C541" s="625">
        <v>30000</v>
      </c>
      <c r="D541" s="625"/>
      <c r="E541" s="41">
        <f t="shared" si="11"/>
        <v>823910</v>
      </c>
      <c r="F541" s="627" t="s">
        <v>1132</v>
      </c>
      <c r="G541" s="627" t="s">
        <v>466</v>
      </c>
      <c r="H541" s="627"/>
    </row>
    <row r="542" spans="1:8" ht="16.5" hidden="1" customHeight="1" x14ac:dyDescent="0.3">
      <c r="A542" s="633">
        <v>44923</v>
      </c>
      <c r="B542" s="136" t="s">
        <v>128</v>
      </c>
      <c r="C542" s="625">
        <v>1130000</v>
      </c>
      <c r="D542" s="625"/>
      <c r="E542" s="41">
        <f t="shared" si="11"/>
        <v>1953910</v>
      </c>
      <c r="F542" s="627" t="s">
        <v>406</v>
      </c>
      <c r="G542" s="627" t="s">
        <v>406</v>
      </c>
      <c r="H542" s="627"/>
    </row>
    <row r="543" spans="1:8" ht="16.5" hidden="1" customHeight="1" x14ac:dyDescent="0.3">
      <c r="A543" s="633">
        <v>44923</v>
      </c>
      <c r="B543" s="136" t="s">
        <v>128</v>
      </c>
      <c r="C543" s="625">
        <v>10000</v>
      </c>
      <c r="D543" s="625"/>
      <c r="E543" s="41">
        <f t="shared" si="11"/>
        <v>1963910</v>
      </c>
      <c r="F543" s="627" t="s">
        <v>1196</v>
      </c>
      <c r="G543" s="627" t="s">
        <v>683</v>
      </c>
      <c r="H543" s="627"/>
    </row>
    <row r="544" spans="1:8" ht="16.5" hidden="1" customHeight="1" x14ac:dyDescent="0.3">
      <c r="A544" s="633">
        <v>44923</v>
      </c>
      <c r="B544" s="136" t="s">
        <v>128</v>
      </c>
      <c r="C544" s="625">
        <v>500000</v>
      </c>
      <c r="D544" s="625"/>
      <c r="E544" s="41">
        <f t="shared" si="11"/>
        <v>2463910</v>
      </c>
      <c r="F544" s="627" t="s">
        <v>1197</v>
      </c>
      <c r="G544" s="627" t="s">
        <v>684</v>
      </c>
      <c r="H544" s="627"/>
    </row>
    <row r="545" spans="1:8" ht="16.5" hidden="1" customHeight="1" x14ac:dyDescent="0.3">
      <c r="A545" s="633">
        <v>44924</v>
      </c>
      <c r="B545" s="136" t="s">
        <v>128</v>
      </c>
      <c r="C545" s="625">
        <v>10000</v>
      </c>
      <c r="D545" s="625"/>
      <c r="E545" s="41">
        <f t="shared" si="11"/>
        <v>2473910</v>
      </c>
      <c r="F545" s="627" t="s">
        <v>1048</v>
      </c>
      <c r="G545" s="627" t="s">
        <v>422</v>
      </c>
      <c r="H545" s="627"/>
    </row>
    <row r="546" spans="1:8" ht="16.5" hidden="1" customHeight="1" x14ac:dyDescent="0.3">
      <c r="A546" s="633">
        <v>44924</v>
      </c>
      <c r="B546" s="136" t="s">
        <v>128</v>
      </c>
      <c r="C546" s="625">
        <v>20000</v>
      </c>
      <c r="D546" s="625"/>
      <c r="E546" s="41">
        <f t="shared" si="11"/>
        <v>2493910</v>
      </c>
      <c r="F546" s="627" t="s">
        <v>406</v>
      </c>
      <c r="G546" s="627" t="s">
        <v>406</v>
      </c>
      <c r="H546" s="627"/>
    </row>
    <row r="547" spans="1:8" ht="16.5" hidden="1" customHeight="1" x14ac:dyDescent="0.3">
      <c r="A547" s="633">
        <v>44925</v>
      </c>
      <c r="B547" s="136" t="s">
        <v>128</v>
      </c>
      <c r="C547" s="625">
        <v>100000</v>
      </c>
      <c r="D547" s="625"/>
      <c r="E547" s="41">
        <f t="shared" si="11"/>
        <v>2593910</v>
      </c>
      <c r="F547" s="627" t="s">
        <v>1147</v>
      </c>
      <c r="G547" s="627" t="s">
        <v>408</v>
      </c>
      <c r="H547" s="627"/>
    </row>
    <row r="548" spans="1:8" ht="16.5" hidden="1" customHeight="1" x14ac:dyDescent="0.3">
      <c r="A548" s="633">
        <v>44925</v>
      </c>
      <c r="B548" s="136" t="s">
        <v>128</v>
      </c>
      <c r="C548" s="625">
        <v>40000</v>
      </c>
      <c r="D548" s="625"/>
      <c r="E548" s="41">
        <f t="shared" si="11"/>
        <v>2633910</v>
      </c>
      <c r="F548" s="627" t="s">
        <v>406</v>
      </c>
      <c r="G548" s="627" t="s">
        <v>406</v>
      </c>
      <c r="H548" s="627"/>
    </row>
    <row r="549" spans="1:8" ht="16.5" hidden="1" customHeight="1" x14ac:dyDescent="0.3">
      <c r="A549" s="633">
        <v>44925</v>
      </c>
      <c r="B549" s="136" t="s">
        <v>128</v>
      </c>
      <c r="C549" s="625">
        <v>20000</v>
      </c>
      <c r="D549" s="625"/>
      <c r="E549" s="41">
        <f t="shared" si="11"/>
        <v>2653910</v>
      </c>
      <c r="F549" s="627" t="s">
        <v>432</v>
      </c>
      <c r="G549" s="627" t="s">
        <v>432</v>
      </c>
      <c r="H549" s="627"/>
    </row>
    <row r="550" spans="1:8" ht="16.5" hidden="1" customHeight="1" x14ac:dyDescent="0.3">
      <c r="A550" s="633">
        <v>44926</v>
      </c>
      <c r="B550" s="136" t="s">
        <v>128</v>
      </c>
      <c r="C550" s="625">
        <v>200000</v>
      </c>
      <c r="D550" s="625"/>
      <c r="E550" s="41">
        <f t="shared" si="11"/>
        <v>2853910</v>
      </c>
      <c r="F550" s="204" t="s">
        <v>1042</v>
      </c>
      <c r="G550" s="204" t="s">
        <v>685</v>
      </c>
      <c r="H550" s="204"/>
    </row>
    <row r="551" spans="1:8" ht="16.5" hidden="1" customHeight="1" x14ac:dyDescent="0.3">
      <c r="A551" s="633">
        <v>44926</v>
      </c>
      <c r="B551" s="195" t="s">
        <v>172</v>
      </c>
      <c r="C551" s="637"/>
      <c r="D551" s="625">
        <v>43780</v>
      </c>
      <c r="E551" s="41">
        <f>E550+C551-D551</f>
        <v>2810130</v>
      </c>
      <c r="F551" s="204" t="s">
        <v>793</v>
      </c>
      <c r="G551" s="204" t="s">
        <v>585</v>
      </c>
      <c r="H551" s="204"/>
    </row>
    <row r="552" spans="1:8" ht="17.25" hidden="1" customHeight="1" thickBot="1" x14ac:dyDescent="0.35">
      <c r="A552" s="534"/>
      <c r="B552" s="27" t="s">
        <v>687</v>
      </c>
      <c r="C552" s="638">
        <f>SUM(C501:C551)</f>
        <v>5449779</v>
      </c>
      <c r="D552" s="638">
        <f>SUM(D501:D551)</f>
        <v>4837690</v>
      </c>
      <c r="E552" s="148"/>
      <c r="F552" s="204"/>
      <c r="G552" s="204"/>
      <c r="H552" s="204"/>
    </row>
    <row r="553" spans="1:8" ht="16.5" hidden="1" customHeight="1" x14ac:dyDescent="0.3">
      <c r="A553" s="533">
        <v>44927</v>
      </c>
      <c r="B553" s="209" t="s">
        <v>9</v>
      </c>
      <c r="C553" s="488">
        <v>10000</v>
      </c>
      <c r="D553" s="488"/>
      <c r="E553" s="579"/>
      <c r="F553" s="639" t="s">
        <v>1029</v>
      </c>
      <c r="G553" s="639" t="s">
        <v>682</v>
      </c>
      <c r="H553" s="639"/>
    </row>
    <row r="554" spans="1:8" ht="16.5" hidden="1" customHeight="1" x14ac:dyDescent="0.3">
      <c r="A554" s="534">
        <v>44927</v>
      </c>
      <c r="B554" s="195" t="s">
        <v>9</v>
      </c>
      <c r="C554" s="485">
        <v>30000</v>
      </c>
      <c r="D554" s="485"/>
      <c r="E554" s="41"/>
      <c r="F554" s="640" t="s">
        <v>1030</v>
      </c>
      <c r="G554" s="640" t="s">
        <v>405</v>
      </c>
      <c r="H554" s="640"/>
    </row>
    <row r="555" spans="1:8" ht="16.5" hidden="1" customHeight="1" x14ac:dyDescent="0.3">
      <c r="A555" s="534">
        <v>44928</v>
      </c>
      <c r="B555" s="195" t="s">
        <v>9</v>
      </c>
      <c r="C555" s="485">
        <v>50000</v>
      </c>
      <c r="D555" s="485"/>
      <c r="E555" s="41"/>
      <c r="F555" s="640" t="s">
        <v>1049</v>
      </c>
      <c r="G555" s="640" t="s">
        <v>465</v>
      </c>
      <c r="H555" s="640"/>
    </row>
    <row r="556" spans="1:8" ht="16.5" hidden="1" customHeight="1" x14ac:dyDescent="0.3">
      <c r="A556" s="534">
        <v>44928</v>
      </c>
      <c r="B556" s="195" t="s">
        <v>9</v>
      </c>
      <c r="C556" s="485">
        <v>10000</v>
      </c>
      <c r="D556" s="485"/>
      <c r="E556" s="41"/>
      <c r="F556" s="640" t="s">
        <v>1050</v>
      </c>
      <c r="G556" s="640" t="s">
        <v>464</v>
      </c>
      <c r="H556" s="640"/>
    </row>
    <row r="557" spans="1:8" ht="16.5" hidden="1" customHeight="1" x14ac:dyDescent="0.3">
      <c r="A557" s="534">
        <v>44928</v>
      </c>
      <c r="B557" s="195" t="s">
        <v>9</v>
      </c>
      <c r="C557" s="485">
        <v>60000</v>
      </c>
      <c r="D557" s="485"/>
      <c r="E557" s="41"/>
      <c r="F557" s="640" t="s">
        <v>406</v>
      </c>
      <c r="G557" s="640" t="s">
        <v>406</v>
      </c>
      <c r="H557" s="640"/>
    </row>
    <row r="558" spans="1:8" ht="16.5" hidden="1" customHeight="1" x14ac:dyDescent="0.3">
      <c r="A558" s="534">
        <v>44928</v>
      </c>
      <c r="B558" s="195" t="s">
        <v>9</v>
      </c>
      <c r="C558" s="485">
        <v>20000</v>
      </c>
      <c r="D558" s="485"/>
      <c r="E558" s="41"/>
      <c r="F558" s="640" t="s">
        <v>1128</v>
      </c>
      <c r="G558" s="640" t="s">
        <v>463</v>
      </c>
      <c r="H558" s="640"/>
    </row>
    <row r="559" spans="1:8" ht="16.5" hidden="1" customHeight="1" x14ac:dyDescent="0.3">
      <c r="A559" s="534">
        <v>44930</v>
      </c>
      <c r="B559" s="195" t="s">
        <v>9</v>
      </c>
      <c r="C559" s="485">
        <v>250000</v>
      </c>
      <c r="D559" s="485"/>
      <c r="E559" s="41"/>
      <c r="F559" s="640" t="s">
        <v>406</v>
      </c>
      <c r="G559" s="640" t="s">
        <v>406</v>
      </c>
      <c r="H559" s="640"/>
    </row>
    <row r="560" spans="1:8" ht="16.5" hidden="1" customHeight="1" x14ac:dyDescent="0.3">
      <c r="A560" s="534">
        <v>44931</v>
      </c>
      <c r="B560" s="195" t="s">
        <v>9</v>
      </c>
      <c r="C560" s="485">
        <v>100000</v>
      </c>
      <c r="D560" s="485"/>
      <c r="E560" s="41"/>
      <c r="F560" s="640" t="s">
        <v>409</v>
      </c>
      <c r="G560" s="640" t="s">
        <v>409</v>
      </c>
      <c r="H560" s="640"/>
    </row>
    <row r="561" spans="1:8" ht="16.5" hidden="1" customHeight="1" x14ac:dyDescent="0.3">
      <c r="A561" s="534">
        <v>44931</v>
      </c>
      <c r="B561" s="195" t="s">
        <v>9</v>
      </c>
      <c r="C561" s="485">
        <v>2000000</v>
      </c>
      <c r="D561" s="485"/>
      <c r="E561" s="41"/>
      <c r="F561" s="640" t="s">
        <v>1166</v>
      </c>
      <c r="G561" s="640" t="s">
        <v>702</v>
      </c>
      <c r="H561" s="640"/>
    </row>
    <row r="562" spans="1:8" ht="16.5" hidden="1" customHeight="1" x14ac:dyDescent="0.3">
      <c r="A562" s="534">
        <v>44931</v>
      </c>
      <c r="B562" s="195" t="s">
        <v>172</v>
      </c>
      <c r="C562" s="485"/>
      <c r="D562" s="485">
        <v>55110</v>
      </c>
      <c r="E562" s="41"/>
      <c r="F562" s="640" t="s">
        <v>410</v>
      </c>
      <c r="G562" s="640" t="s">
        <v>410</v>
      </c>
      <c r="H562" s="640"/>
    </row>
    <row r="563" spans="1:8" ht="16.5" hidden="1" customHeight="1" x14ac:dyDescent="0.3">
      <c r="A563" s="534">
        <v>44932</v>
      </c>
      <c r="B563" s="195" t="s">
        <v>9</v>
      </c>
      <c r="C563" s="485">
        <v>40000</v>
      </c>
      <c r="D563" s="485"/>
      <c r="E563" s="41"/>
      <c r="F563" s="640" t="s">
        <v>406</v>
      </c>
      <c r="G563" s="640" t="s">
        <v>406</v>
      </c>
      <c r="H563" s="640"/>
    </row>
    <row r="564" spans="1:8" ht="16.5" hidden="1" customHeight="1" x14ac:dyDescent="0.3">
      <c r="A564" s="534">
        <v>44934</v>
      </c>
      <c r="B564" s="195" t="s">
        <v>706</v>
      </c>
      <c r="C564" s="485"/>
      <c r="D564" s="485">
        <v>4175000</v>
      </c>
      <c r="E564" s="41"/>
      <c r="F564" s="640" t="s">
        <v>430</v>
      </c>
      <c r="G564" s="640" t="s">
        <v>430</v>
      </c>
      <c r="H564" s="640"/>
    </row>
    <row r="565" spans="1:8" ht="16.5" hidden="1" customHeight="1" x14ac:dyDescent="0.3">
      <c r="A565" s="534">
        <v>44934</v>
      </c>
      <c r="B565" s="195" t="s">
        <v>704</v>
      </c>
      <c r="C565" s="485"/>
      <c r="D565" s="485">
        <v>2540000</v>
      </c>
      <c r="E565" s="41"/>
      <c r="F565" s="640" t="s">
        <v>1198</v>
      </c>
      <c r="G565" s="640" t="s">
        <v>705</v>
      </c>
      <c r="H565" s="640"/>
    </row>
    <row r="566" spans="1:8" ht="16.5" hidden="1" customHeight="1" x14ac:dyDescent="0.3">
      <c r="A566" s="534">
        <v>44934</v>
      </c>
      <c r="B566" s="195" t="s">
        <v>704</v>
      </c>
      <c r="C566" s="485"/>
      <c r="D566" s="485">
        <v>3250000</v>
      </c>
      <c r="E566" s="41"/>
      <c r="F566" s="640" t="s">
        <v>1198</v>
      </c>
      <c r="G566" s="640" t="s">
        <v>705</v>
      </c>
      <c r="H566" s="640"/>
    </row>
    <row r="567" spans="1:8" ht="16.5" hidden="1" customHeight="1" x14ac:dyDescent="0.3">
      <c r="A567" s="534">
        <v>44935</v>
      </c>
      <c r="B567" s="195" t="s">
        <v>9</v>
      </c>
      <c r="C567" s="485">
        <v>10000</v>
      </c>
      <c r="D567" s="485"/>
      <c r="E567" s="41"/>
      <c r="F567" s="640" t="s">
        <v>1037</v>
      </c>
      <c r="G567" s="640" t="s">
        <v>407</v>
      </c>
      <c r="H567" s="640"/>
    </row>
    <row r="568" spans="1:8" ht="16.5" hidden="1" customHeight="1" x14ac:dyDescent="0.3">
      <c r="A568" s="534">
        <v>44935</v>
      </c>
      <c r="B568" s="195" t="s">
        <v>9</v>
      </c>
      <c r="C568" s="485">
        <v>475000</v>
      </c>
      <c r="D568" s="485"/>
      <c r="E568" s="41"/>
      <c r="F568" s="640" t="s">
        <v>406</v>
      </c>
      <c r="G568" s="640" t="s">
        <v>406</v>
      </c>
      <c r="H568" s="640"/>
    </row>
    <row r="569" spans="1:8" ht="16.5" hidden="1" customHeight="1" x14ac:dyDescent="0.3">
      <c r="A569" s="534">
        <v>44936</v>
      </c>
      <c r="B569" s="195" t="s">
        <v>9</v>
      </c>
      <c r="C569" s="485">
        <v>50000</v>
      </c>
      <c r="D569" s="485"/>
      <c r="E569" s="41"/>
      <c r="F569" s="640" t="s">
        <v>1034</v>
      </c>
      <c r="G569" s="640" t="s">
        <v>412</v>
      </c>
      <c r="H569" s="640"/>
    </row>
    <row r="570" spans="1:8" ht="16.5" hidden="1" customHeight="1" x14ac:dyDescent="0.3">
      <c r="A570" s="534">
        <v>44936</v>
      </c>
      <c r="B570" s="195" t="s">
        <v>9</v>
      </c>
      <c r="C570" s="485">
        <v>10000</v>
      </c>
      <c r="D570" s="485"/>
      <c r="E570" s="41"/>
      <c r="F570" s="640" t="s">
        <v>1035</v>
      </c>
      <c r="G570" s="640" t="s">
        <v>510</v>
      </c>
      <c r="H570" s="640"/>
    </row>
    <row r="571" spans="1:8" ht="16.5" hidden="1" customHeight="1" x14ac:dyDescent="0.3">
      <c r="A571" s="534">
        <v>44936</v>
      </c>
      <c r="B571" s="195" t="s">
        <v>9</v>
      </c>
      <c r="C571" s="485">
        <v>20000</v>
      </c>
      <c r="D571" s="485"/>
      <c r="E571" s="41"/>
      <c r="F571" s="640" t="s">
        <v>1115</v>
      </c>
      <c r="G571" s="640" t="s">
        <v>414</v>
      </c>
      <c r="H571" s="640"/>
    </row>
    <row r="572" spans="1:8" ht="16.5" hidden="1" customHeight="1" x14ac:dyDescent="0.3">
      <c r="A572" s="534">
        <v>44936</v>
      </c>
      <c r="B572" s="195" t="s">
        <v>9</v>
      </c>
      <c r="C572" s="485">
        <v>10000</v>
      </c>
      <c r="D572" s="485"/>
      <c r="E572" s="41"/>
      <c r="F572" s="640" t="s">
        <v>1036</v>
      </c>
      <c r="G572" s="640" t="s">
        <v>415</v>
      </c>
      <c r="H572" s="640"/>
    </row>
    <row r="573" spans="1:8" ht="16.5" hidden="1" customHeight="1" x14ac:dyDescent="0.3">
      <c r="A573" s="534">
        <v>44937</v>
      </c>
      <c r="B573" s="195" t="s">
        <v>9</v>
      </c>
      <c r="C573" s="485">
        <v>30000</v>
      </c>
      <c r="D573" s="485"/>
      <c r="E573" s="41"/>
      <c r="F573" s="640" t="s">
        <v>1040</v>
      </c>
      <c r="G573" s="640" t="s">
        <v>565</v>
      </c>
      <c r="H573" s="640"/>
    </row>
    <row r="574" spans="1:8" ht="16.5" hidden="1" customHeight="1" x14ac:dyDescent="0.3">
      <c r="A574" s="534">
        <v>44937</v>
      </c>
      <c r="B574" s="195" t="s">
        <v>9</v>
      </c>
      <c r="C574" s="485">
        <v>20000</v>
      </c>
      <c r="D574" s="485"/>
      <c r="E574" s="41"/>
      <c r="F574" s="640" t="s">
        <v>406</v>
      </c>
      <c r="G574" s="640" t="s">
        <v>406</v>
      </c>
      <c r="H574" s="640"/>
    </row>
    <row r="575" spans="1:8" ht="16.5" hidden="1" customHeight="1" x14ac:dyDescent="0.3">
      <c r="A575" s="534">
        <v>44938</v>
      </c>
      <c r="B575" s="195" t="s">
        <v>9</v>
      </c>
      <c r="C575" s="485">
        <v>80000</v>
      </c>
      <c r="D575" s="485"/>
      <c r="E575" s="41"/>
      <c r="F575" s="640" t="s">
        <v>406</v>
      </c>
      <c r="G575" s="640" t="s">
        <v>406</v>
      </c>
      <c r="H575" s="640"/>
    </row>
    <row r="576" spans="1:8" ht="16.5" hidden="1" customHeight="1" x14ac:dyDescent="0.3">
      <c r="A576" s="534">
        <v>44939</v>
      </c>
      <c r="B576" s="195" t="s">
        <v>9</v>
      </c>
      <c r="C576" s="485">
        <v>10000</v>
      </c>
      <c r="D576" s="485"/>
      <c r="E576" s="41"/>
      <c r="F576" s="640" t="s">
        <v>1151</v>
      </c>
      <c r="G576" s="640" t="s">
        <v>513</v>
      </c>
      <c r="H576" s="640"/>
    </row>
    <row r="577" spans="1:9" ht="16.5" hidden="1" customHeight="1" x14ac:dyDescent="0.3">
      <c r="A577" s="534">
        <v>44943</v>
      </c>
      <c r="B577" s="195" t="s">
        <v>9</v>
      </c>
      <c r="C577" s="485">
        <v>100000</v>
      </c>
      <c r="D577" s="485"/>
      <c r="E577" s="41"/>
      <c r="F577" s="640" t="s">
        <v>1164</v>
      </c>
      <c r="G577" s="640" t="s">
        <v>416</v>
      </c>
      <c r="H577" s="640"/>
    </row>
    <row r="578" spans="1:9" ht="16.5" hidden="1" customHeight="1" x14ac:dyDescent="0.3">
      <c r="A578" s="534">
        <v>44944</v>
      </c>
      <c r="B578" s="195" t="s">
        <v>9</v>
      </c>
      <c r="C578" s="485">
        <v>1245000</v>
      </c>
      <c r="D578" s="485"/>
      <c r="E578" s="41"/>
      <c r="F578" s="640" t="s">
        <v>406</v>
      </c>
      <c r="G578" s="640" t="s">
        <v>406</v>
      </c>
      <c r="H578" s="640"/>
      <c r="I578" t="s">
        <v>872</v>
      </c>
    </row>
    <row r="579" spans="1:9" ht="16.5" hidden="1" customHeight="1" x14ac:dyDescent="0.3">
      <c r="A579" s="534">
        <v>44945</v>
      </c>
      <c r="B579" s="195" t="s">
        <v>9</v>
      </c>
      <c r="C579" s="485">
        <v>30000</v>
      </c>
      <c r="D579" s="485"/>
      <c r="E579" s="41"/>
      <c r="F579" s="640" t="s">
        <v>406</v>
      </c>
      <c r="G579" s="640" t="s">
        <v>406</v>
      </c>
      <c r="H579" s="640"/>
    </row>
    <row r="580" spans="1:9" ht="16.5" hidden="1" customHeight="1" x14ac:dyDescent="0.3">
      <c r="A580" s="534">
        <v>44946</v>
      </c>
      <c r="B580" s="195" t="s">
        <v>9</v>
      </c>
      <c r="C580" s="485">
        <v>20000</v>
      </c>
      <c r="D580" s="485"/>
      <c r="E580" s="41"/>
      <c r="F580" s="640" t="s">
        <v>1045</v>
      </c>
      <c r="G580" s="640" t="s">
        <v>419</v>
      </c>
      <c r="H580" s="640"/>
    </row>
    <row r="581" spans="1:9" ht="16.5" hidden="1" customHeight="1" x14ac:dyDescent="0.3">
      <c r="A581" s="534">
        <v>44946</v>
      </c>
      <c r="B581" s="195" t="s">
        <v>9</v>
      </c>
      <c r="C581" s="485">
        <v>20000</v>
      </c>
      <c r="D581" s="485"/>
      <c r="E581" s="41"/>
      <c r="F581" s="640" t="s">
        <v>1044</v>
      </c>
      <c r="G581" s="640" t="s">
        <v>420</v>
      </c>
      <c r="H581" s="640"/>
    </row>
    <row r="582" spans="1:9" ht="16.5" hidden="1" customHeight="1" x14ac:dyDescent="0.3">
      <c r="A582" s="534">
        <v>44946</v>
      </c>
      <c r="B582" s="195" t="s">
        <v>9</v>
      </c>
      <c r="C582" s="485">
        <v>10000</v>
      </c>
      <c r="D582" s="485"/>
      <c r="E582" s="41"/>
      <c r="F582" s="640" t="s">
        <v>406</v>
      </c>
      <c r="G582" s="640" t="s">
        <v>406</v>
      </c>
      <c r="H582" s="640"/>
    </row>
    <row r="583" spans="1:9" ht="16.5" hidden="1" customHeight="1" x14ac:dyDescent="0.3">
      <c r="A583" s="534">
        <v>44949</v>
      </c>
      <c r="B583" s="195" t="s">
        <v>9</v>
      </c>
      <c r="C583" s="485">
        <v>10000</v>
      </c>
      <c r="D583" s="485"/>
      <c r="E583" s="41"/>
      <c r="F583" s="640" t="s">
        <v>1186</v>
      </c>
      <c r="G583" s="640" t="s">
        <v>646</v>
      </c>
      <c r="H583" s="640"/>
    </row>
    <row r="584" spans="1:9" ht="16.5" hidden="1" customHeight="1" x14ac:dyDescent="0.3">
      <c r="A584" s="534">
        <v>44951</v>
      </c>
      <c r="B584" s="195" t="s">
        <v>9</v>
      </c>
      <c r="C584" s="485">
        <v>200000</v>
      </c>
      <c r="D584" s="485"/>
      <c r="E584" s="41"/>
      <c r="F584" s="640" t="s">
        <v>406</v>
      </c>
      <c r="G584" s="640" t="s">
        <v>406</v>
      </c>
      <c r="H584" s="640"/>
    </row>
    <row r="585" spans="1:9" ht="16.5" hidden="1" customHeight="1" x14ac:dyDescent="0.3">
      <c r="A585" s="534">
        <v>44952</v>
      </c>
      <c r="B585" s="195" t="s">
        <v>9</v>
      </c>
      <c r="C585" s="485">
        <v>100000</v>
      </c>
      <c r="D585" s="485"/>
      <c r="E585" s="41"/>
      <c r="F585" s="640" t="s">
        <v>1147</v>
      </c>
      <c r="G585" s="640" t="s">
        <v>408</v>
      </c>
      <c r="H585" s="640"/>
    </row>
    <row r="586" spans="1:9" ht="16.5" hidden="1" customHeight="1" x14ac:dyDescent="0.3">
      <c r="A586" s="534">
        <v>44952</v>
      </c>
      <c r="B586" s="195" t="s">
        <v>9</v>
      </c>
      <c r="C586" s="485">
        <v>100000</v>
      </c>
      <c r="D586" s="485"/>
      <c r="E586" s="41"/>
      <c r="F586" s="640" t="s">
        <v>1199</v>
      </c>
      <c r="G586" s="640" t="s">
        <v>701</v>
      </c>
      <c r="H586" s="640"/>
    </row>
    <row r="587" spans="1:9" ht="16.5" hidden="1" customHeight="1" x14ac:dyDescent="0.3">
      <c r="A587" s="534">
        <v>44953</v>
      </c>
      <c r="B587" s="195" t="s">
        <v>9</v>
      </c>
      <c r="C587" s="485">
        <v>1130000</v>
      </c>
      <c r="D587" s="485"/>
      <c r="E587" s="41"/>
      <c r="F587" s="640" t="s">
        <v>406</v>
      </c>
      <c r="G587" s="640" t="s">
        <v>406</v>
      </c>
      <c r="H587" s="640"/>
    </row>
    <row r="588" spans="1:9" ht="16.5" hidden="1" customHeight="1" x14ac:dyDescent="0.3">
      <c r="A588" s="534">
        <v>44953</v>
      </c>
      <c r="B588" s="195" t="s">
        <v>9</v>
      </c>
      <c r="C588" s="485">
        <v>50000</v>
      </c>
      <c r="D588" s="485"/>
      <c r="E588" s="41"/>
      <c r="F588" s="640" t="s">
        <v>1193</v>
      </c>
      <c r="G588" s="640" t="s">
        <v>680</v>
      </c>
      <c r="H588" s="640"/>
    </row>
    <row r="589" spans="1:9" ht="16.5" hidden="1" customHeight="1" x14ac:dyDescent="0.3">
      <c r="A589" s="534">
        <v>44956</v>
      </c>
      <c r="B589" s="195" t="s">
        <v>9</v>
      </c>
      <c r="C589" s="485">
        <v>30000</v>
      </c>
      <c r="D589" s="485"/>
      <c r="E589" s="41"/>
      <c r="F589" s="640" t="s">
        <v>1132</v>
      </c>
      <c r="G589" s="640" t="s">
        <v>466</v>
      </c>
      <c r="H589" s="640"/>
    </row>
    <row r="590" spans="1:9" ht="16.5" hidden="1" customHeight="1" x14ac:dyDescent="0.3">
      <c r="A590" s="534">
        <v>44956</v>
      </c>
      <c r="B590" s="195" t="s">
        <v>9</v>
      </c>
      <c r="C590" s="485">
        <v>10000</v>
      </c>
      <c r="D590" s="485"/>
      <c r="E590" s="41"/>
      <c r="F590" s="640" t="s">
        <v>1048</v>
      </c>
      <c r="G590" s="640" t="s">
        <v>422</v>
      </c>
      <c r="H590" s="640"/>
    </row>
    <row r="591" spans="1:9" ht="16.5" hidden="1" customHeight="1" x14ac:dyDescent="0.3">
      <c r="A591" s="534">
        <v>44956</v>
      </c>
      <c r="B591" s="195" t="s">
        <v>9</v>
      </c>
      <c r="C591" s="485">
        <v>140000</v>
      </c>
      <c r="D591" s="485"/>
      <c r="E591" s="41"/>
      <c r="F591" s="640" t="s">
        <v>406</v>
      </c>
      <c r="G591" s="640" t="s">
        <v>406</v>
      </c>
      <c r="H591" s="640"/>
    </row>
    <row r="592" spans="1:9" ht="16.5" hidden="1" customHeight="1" x14ac:dyDescent="0.3">
      <c r="A592" s="534">
        <v>44957</v>
      </c>
      <c r="B592" s="195" t="s">
        <v>9</v>
      </c>
      <c r="C592" s="485">
        <v>50000</v>
      </c>
      <c r="D592" s="485"/>
      <c r="E592" s="41"/>
      <c r="F592" s="640" t="s">
        <v>1049</v>
      </c>
      <c r="G592" s="640" t="s">
        <v>465</v>
      </c>
      <c r="H592" s="640"/>
    </row>
    <row r="593" spans="1:9" ht="16.5" hidden="1" customHeight="1" x14ac:dyDescent="0.3">
      <c r="A593" s="534">
        <v>44957</v>
      </c>
      <c r="B593" s="195" t="s">
        <v>9</v>
      </c>
      <c r="C593" s="485">
        <v>10000</v>
      </c>
      <c r="D593" s="485"/>
      <c r="E593" s="41"/>
      <c r="F593" s="640" t="s">
        <v>1050</v>
      </c>
      <c r="G593" s="640" t="s">
        <v>464</v>
      </c>
      <c r="H593" s="640"/>
    </row>
    <row r="594" spans="1:9" ht="16.5" hidden="1" customHeight="1" x14ac:dyDescent="0.3">
      <c r="A594" s="534">
        <v>44957</v>
      </c>
      <c r="B594" s="195" t="s">
        <v>9</v>
      </c>
      <c r="C594" s="485">
        <v>20000</v>
      </c>
      <c r="D594" s="485"/>
      <c r="E594" s="41"/>
      <c r="F594" s="640" t="s">
        <v>432</v>
      </c>
      <c r="G594" s="640" t="s">
        <v>432</v>
      </c>
      <c r="H594" s="640"/>
    </row>
    <row r="595" spans="1:9" ht="16.5" hidden="1" customHeight="1" x14ac:dyDescent="0.3">
      <c r="A595" s="534">
        <v>44957</v>
      </c>
      <c r="B595" s="195" t="s">
        <v>9</v>
      </c>
      <c r="C595" s="485">
        <v>20000</v>
      </c>
      <c r="D595" s="485"/>
      <c r="E595" s="41"/>
      <c r="F595" s="640" t="s">
        <v>1128</v>
      </c>
      <c r="G595" s="640" t="s">
        <v>463</v>
      </c>
      <c r="H595" s="640"/>
    </row>
    <row r="596" spans="1:9" ht="16.5" hidden="1" customHeight="1" x14ac:dyDescent="0.3">
      <c r="A596" s="534">
        <v>44957</v>
      </c>
      <c r="B596" s="195" t="s">
        <v>172</v>
      </c>
      <c r="C596" s="638"/>
      <c r="D596" s="485">
        <v>42845</v>
      </c>
      <c r="E596" s="41"/>
      <c r="F596" s="204" t="s">
        <v>793</v>
      </c>
      <c r="G596" s="204" t="s">
        <v>585</v>
      </c>
      <c r="H596" s="204"/>
    </row>
    <row r="597" spans="1:9" ht="16.5" hidden="1" customHeight="1" x14ac:dyDescent="0.3">
      <c r="A597" s="534"/>
      <c r="B597" s="399" t="s">
        <v>218</v>
      </c>
      <c r="C597" s="638">
        <f>SUM(C553:C596)</f>
        <v>6580000</v>
      </c>
      <c r="D597" s="638">
        <f>SUM(D553:D596)</f>
        <v>10062955</v>
      </c>
      <c r="E597" s="41"/>
      <c r="F597" s="204"/>
      <c r="G597" s="204"/>
      <c r="H597" s="204"/>
      <c r="I597" t="s">
        <v>873</v>
      </c>
    </row>
    <row r="598" spans="1:9" ht="16.5" hidden="1" customHeight="1" x14ac:dyDescent="0.3">
      <c r="A598" s="534">
        <v>44958</v>
      </c>
      <c r="B598" s="195" t="s">
        <v>9</v>
      </c>
      <c r="C598" s="485">
        <v>30000</v>
      </c>
      <c r="D598" s="485"/>
      <c r="E598" s="41"/>
      <c r="F598" s="640" t="s">
        <v>1030</v>
      </c>
      <c r="G598" s="640" t="s">
        <v>405</v>
      </c>
      <c r="H598" s="640"/>
    </row>
    <row r="599" spans="1:9" ht="16.5" hidden="1" customHeight="1" x14ac:dyDescent="0.3">
      <c r="A599" s="534">
        <v>44958</v>
      </c>
      <c r="B599" s="195" t="s">
        <v>9</v>
      </c>
      <c r="C599" s="485">
        <v>10000</v>
      </c>
      <c r="D599" s="485"/>
      <c r="E599" s="41"/>
      <c r="F599" s="640" t="s">
        <v>1031</v>
      </c>
      <c r="G599" s="640" t="s">
        <v>421</v>
      </c>
      <c r="H599" s="640"/>
    </row>
    <row r="600" spans="1:9" ht="16.5" hidden="1" customHeight="1" x14ac:dyDescent="0.3">
      <c r="A600" s="534">
        <v>44958</v>
      </c>
      <c r="B600" s="195" t="s">
        <v>9</v>
      </c>
      <c r="C600" s="485">
        <v>70000</v>
      </c>
      <c r="D600" s="485"/>
      <c r="E600" s="41"/>
      <c r="F600" s="640" t="s">
        <v>406</v>
      </c>
      <c r="G600" s="640" t="s">
        <v>406</v>
      </c>
      <c r="H600" s="640"/>
    </row>
    <row r="601" spans="1:9" ht="16.5" hidden="1" customHeight="1" x14ac:dyDescent="0.3">
      <c r="A601" s="534">
        <v>44959</v>
      </c>
      <c r="B601" s="195" t="s">
        <v>9</v>
      </c>
      <c r="C601" s="485">
        <v>10000</v>
      </c>
      <c r="D601" s="485"/>
      <c r="E601" s="41"/>
      <c r="F601" s="640" t="s">
        <v>1037</v>
      </c>
      <c r="G601" s="640" t="s">
        <v>407</v>
      </c>
      <c r="H601" s="640"/>
    </row>
    <row r="602" spans="1:9" ht="16.5" hidden="1" customHeight="1" x14ac:dyDescent="0.3">
      <c r="A602" s="534">
        <v>44960</v>
      </c>
      <c r="B602" s="195" t="s">
        <v>9</v>
      </c>
      <c r="C602" s="485">
        <v>250000</v>
      </c>
      <c r="D602" s="485"/>
      <c r="E602" s="41"/>
      <c r="F602" s="640" t="s">
        <v>406</v>
      </c>
      <c r="G602" s="640" t="s">
        <v>406</v>
      </c>
      <c r="H602" s="640"/>
    </row>
    <row r="603" spans="1:9" ht="16.5" hidden="1" customHeight="1" x14ac:dyDescent="0.3">
      <c r="A603" s="534">
        <v>44963</v>
      </c>
      <c r="B603" s="195" t="s">
        <v>9</v>
      </c>
      <c r="C603" s="485">
        <v>100000</v>
      </c>
      <c r="D603" s="485"/>
      <c r="E603" s="41"/>
      <c r="F603" s="640" t="s">
        <v>409</v>
      </c>
      <c r="G603" s="640" t="s">
        <v>409</v>
      </c>
      <c r="H603" s="640"/>
    </row>
    <row r="604" spans="1:9" ht="16.5" hidden="1" customHeight="1" x14ac:dyDescent="0.3">
      <c r="A604" s="534">
        <v>44963</v>
      </c>
      <c r="B604" s="195" t="s">
        <v>172</v>
      </c>
      <c r="C604" s="485"/>
      <c r="D604" s="485">
        <v>55000</v>
      </c>
      <c r="E604" s="41"/>
      <c r="F604" s="640" t="s">
        <v>410</v>
      </c>
      <c r="G604" s="640" t="s">
        <v>410</v>
      </c>
      <c r="H604" s="640"/>
    </row>
    <row r="605" spans="1:9" ht="16.5" hidden="1" customHeight="1" x14ac:dyDescent="0.3">
      <c r="A605" s="534">
        <v>44964</v>
      </c>
      <c r="B605" s="195" t="s">
        <v>9</v>
      </c>
      <c r="C605" s="485">
        <v>10000</v>
      </c>
      <c r="D605" s="485"/>
      <c r="E605" s="41"/>
      <c r="F605" s="640" t="s">
        <v>1029</v>
      </c>
      <c r="G605" s="640" t="s">
        <v>682</v>
      </c>
      <c r="H605" s="640"/>
    </row>
    <row r="606" spans="1:9" ht="16.5" hidden="1" customHeight="1" x14ac:dyDescent="0.3">
      <c r="A606" s="534">
        <v>44965</v>
      </c>
      <c r="B606" s="195" t="s">
        <v>9</v>
      </c>
      <c r="C606" s="485">
        <v>495000</v>
      </c>
      <c r="D606" s="485"/>
      <c r="E606" s="41"/>
      <c r="F606" s="640" t="s">
        <v>406</v>
      </c>
      <c r="G606" s="640" t="s">
        <v>406</v>
      </c>
      <c r="H606" s="640"/>
    </row>
    <row r="607" spans="1:9" ht="16.5" hidden="1" customHeight="1" x14ac:dyDescent="0.3">
      <c r="A607" s="534">
        <v>44966</v>
      </c>
      <c r="B607" s="195" t="s">
        <v>9</v>
      </c>
      <c r="C607" s="485">
        <v>20000</v>
      </c>
      <c r="D607" s="485"/>
      <c r="E607" s="41"/>
      <c r="F607" s="640" t="s">
        <v>406</v>
      </c>
      <c r="G607" s="640" t="s">
        <v>406</v>
      </c>
      <c r="H607" s="640"/>
    </row>
    <row r="608" spans="1:9" ht="16.5" hidden="1" customHeight="1" x14ac:dyDescent="0.3">
      <c r="A608" s="534">
        <v>44967</v>
      </c>
      <c r="B608" s="195" t="s">
        <v>9</v>
      </c>
      <c r="C608" s="485">
        <v>50000</v>
      </c>
      <c r="D608" s="485"/>
      <c r="E608" s="41"/>
      <c r="F608" s="640" t="s">
        <v>1034</v>
      </c>
      <c r="G608" s="640" t="s">
        <v>412</v>
      </c>
      <c r="H608" s="640"/>
    </row>
    <row r="609" spans="1:8" ht="16.5" hidden="1" customHeight="1" x14ac:dyDescent="0.3">
      <c r="A609" s="534">
        <v>44967</v>
      </c>
      <c r="B609" s="195" t="s">
        <v>9</v>
      </c>
      <c r="C609" s="485">
        <v>10000</v>
      </c>
      <c r="D609" s="485"/>
      <c r="E609" s="41"/>
      <c r="F609" s="640" t="s">
        <v>1035</v>
      </c>
      <c r="G609" s="640" t="s">
        <v>510</v>
      </c>
      <c r="H609" s="640"/>
    </row>
    <row r="610" spans="1:8" ht="16.5" hidden="1" customHeight="1" x14ac:dyDescent="0.3">
      <c r="A610" s="534">
        <v>44967</v>
      </c>
      <c r="B610" s="195" t="s">
        <v>9</v>
      </c>
      <c r="C610" s="485">
        <v>10000</v>
      </c>
      <c r="D610" s="485"/>
      <c r="E610" s="41"/>
      <c r="F610" s="640" t="s">
        <v>1118</v>
      </c>
      <c r="G610" s="640" t="s">
        <v>564</v>
      </c>
      <c r="H610" s="640"/>
    </row>
    <row r="611" spans="1:8" ht="16.5" hidden="1" customHeight="1" x14ac:dyDescent="0.3">
      <c r="A611" s="534">
        <v>44967</v>
      </c>
      <c r="B611" s="195" t="s">
        <v>9</v>
      </c>
      <c r="C611" s="485">
        <v>20000</v>
      </c>
      <c r="D611" s="485"/>
      <c r="E611" s="41"/>
      <c r="F611" s="640" t="s">
        <v>1115</v>
      </c>
      <c r="G611" s="640" t="s">
        <v>414</v>
      </c>
      <c r="H611" s="640"/>
    </row>
    <row r="612" spans="1:8" ht="16.5" hidden="1" customHeight="1" x14ac:dyDescent="0.3">
      <c r="A612" s="534">
        <v>44967</v>
      </c>
      <c r="B612" s="195" t="s">
        <v>9</v>
      </c>
      <c r="C612" s="485">
        <v>10000</v>
      </c>
      <c r="D612" s="485"/>
      <c r="E612" s="41"/>
      <c r="F612" s="640" t="s">
        <v>1036</v>
      </c>
      <c r="G612" s="640" t="s">
        <v>415</v>
      </c>
      <c r="H612" s="640"/>
    </row>
    <row r="613" spans="1:8" ht="16.5" hidden="1" customHeight="1" x14ac:dyDescent="0.3">
      <c r="A613" s="534">
        <v>44970</v>
      </c>
      <c r="B613" s="195" t="s">
        <v>9</v>
      </c>
      <c r="C613" s="485">
        <v>30000</v>
      </c>
      <c r="D613" s="485"/>
      <c r="E613" s="41"/>
      <c r="F613" s="640" t="s">
        <v>1040</v>
      </c>
      <c r="G613" s="640" t="s">
        <v>565</v>
      </c>
      <c r="H613" s="640"/>
    </row>
    <row r="614" spans="1:8" ht="16.5" hidden="1" customHeight="1" x14ac:dyDescent="0.3">
      <c r="A614" s="534">
        <v>44970</v>
      </c>
      <c r="B614" s="195" t="s">
        <v>9</v>
      </c>
      <c r="C614" s="485">
        <v>100000</v>
      </c>
      <c r="D614" s="485"/>
      <c r="E614" s="41"/>
      <c r="F614" s="640" t="s">
        <v>406</v>
      </c>
      <c r="G614" s="640" t="s">
        <v>406</v>
      </c>
      <c r="H614" s="640"/>
    </row>
    <row r="615" spans="1:8" ht="16.5" hidden="1" customHeight="1" x14ac:dyDescent="0.3">
      <c r="A615" s="534">
        <v>44972</v>
      </c>
      <c r="B615" s="195" t="s">
        <v>9</v>
      </c>
      <c r="C615" s="485">
        <v>100000</v>
      </c>
      <c r="D615" s="485"/>
      <c r="E615" s="41"/>
      <c r="F615" s="640" t="s">
        <v>1164</v>
      </c>
      <c r="G615" s="640" t="s">
        <v>416</v>
      </c>
      <c r="H615" s="640"/>
    </row>
    <row r="616" spans="1:8" ht="16.5" hidden="1" customHeight="1" x14ac:dyDescent="0.3">
      <c r="A616" s="534">
        <v>44974</v>
      </c>
      <c r="B616" s="195" t="s">
        <v>9</v>
      </c>
      <c r="C616" s="485">
        <v>1225000</v>
      </c>
      <c r="D616" s="485"/>
      <c r="E616" s="41"/>
      <c r="F616" s="640" t="s">
        <v>406</v>
      </c>
      <c r="G616" s="640" t="s">
        <v>406</v>
      </c>
      <c r="H616" s="640"/>
    </row>
    <row r="617" spans="1:8" ht="16.5" hidden="1" customHeight="1" x14ac:dyDescent="0.3">
      <c r="A617" s="534">
        <v>44977</v>
      </c>
      <c r="B617" s="195" t="s">
        <v>9</v>
      </c>
      <c r="C617" s="485">
        <v>20000</v>
      </c>
      <c r="D617" s="485"/>
      <c r="E617" s="41"/>
      <c r="F617" s="640" t="s">
        <v>1045</v>
      </c>
      <c r="G617" s="640" t="s">
        <v>419</v>
      </c>
      <c r="H617" s="640"/>
    </row>
    <row r="618" spans="1:8" ht="16.5" hidden="1" customHeight="1" x14ac:dyDescent="0.3">
      <c r="A618" s="534">
        <v>44977</v>
      </c>
      <c r="B618" s="195" t="s">
        <v>9</v>
      </c>
      <c r="C618" s="485">
        <v>20000</v>
      </c>
      <c r="D618" s="485"/>
      <c r="E618" s="41"/>
      <c r="F618" s="640" t="s">
        <v>1044</v>
      </c>
      <c r="G618" s="640" t="s">
        <v>420</v>
      </c>
      <c r="H618" s="640"/>
    </row>
    <row r="619" spans="1:8" ht="16.5" hidden="1" customHeight="1" x14ac:dyDescent="0.3">
      <c r="A619" s="534">
        <v>44977</v>
      </c>
      <c r="B619" s="195" t="s">
        <v>9</v>
      </c>
      <c r="C619" s="485">
        <v>40000</v>
      </c>
      <c r="D619" s="485"/>
      <c r="E619" s="41"/>
      <c r="F619" s="640" t="s">
        <v>406</v>
      </c>
      <c r="G619" s="640" t="s">
        <v>406</v>
      </c>
      <c r="H619" s="640"/>
    </row>
    <row r="620" spans="1:8" ht="16.5" hidden="1" customHeight="1" x14ac:dyDescent="0.3">
      <c r="A620" s="534">
        <v>44979</v>
      </c>
      <c r="B620" s="195" t="s">
        <v>9</v>
      </c>
      <c r="C620" s="485">
        <v>200000</v>
      </c>
      <c r="D620" s="485"/>
      <c r="E620" s="41"/>
      <c r="F620" s="640" t="s">
        <v>406</v>
      </c>
      <c r="G620" s="640" t="s">
        <v>406</v>
      </c>
      <c r="H620" s="640"/>
    </row>
    <row r="621" spans="1:8" ht="16.5" hidden="1" customHeight="1" x14ac:dyDescent="0.3">
      <c r="A621" s="534">
        <v>44980</v>
      </c>
      <c r="B621" s="195" t="s">
        <v>9</v>
      </c>
      <c r="C621" s="485">
        <v>70000</v>
      </c>
      <c r="D621" s="485"/>
      <c r="E621" s="41"/>
      <c r="F621" s="640" t="s">
        <v>406</v>
      </c>
      <c r="G621" s="640" t="s">
        <v>406</v>
      </c>
      <c r="H621" s="640"/>
    </row>
    <row r="622" spans="1:8" ht="16.5" hidden="1" customHeight="1" x14ac:dyDescent="0.3">
      <c r="A622" s="534">
        <v>44980</v>
      </c>
      <c r="B622" s="195" t="s">
        <v>9</v>
      </c>
      <c r="C622" s="485">
        <v>30000</v>
      </c>
      <c r="D622" s="485"/>
      <c r="E622" s="41"/>
      <c r="F622" s="640" t="s">
        <v>1119</v>
      </c>
      <c r="G622" s="640" t="s">
        <v>431</v>
      </c>
      <c r="H622" s="640"/>
    </row>
    <row r="623" spans="1:8" ht="16.5" hidden="1" customHeight="1" x14ac:dyDescent="0.3">
      <c r="A623" s="534">
        <v>44981</v>
      </c>
      <c r="B623" s="195" t="s">
        <v>9</v>
      </c>
      <c r="C623" s="485">
        <v>20000</v>
      </c>
      <c r="D623" s="485"/>
      <c r="E623" s="41"/>
      <c r="F623" s="640" t="s">
        <v>406</v>
      </c>
      <c r="G623" s="640" t="s">
        <v>406</v>
      </c>
      <c r="H623" s="640"/>
    </row>
    <row r="624" spans="1:8" ht="16.5" hidden="1" customHeight="1" x14ac:dyDescent="0.3">
      <c r="A624" s="534">
        <v>44983</v>
      </c>
      <c r="B624" s="195" t="s">
        <v>9</v>
      </c>
      <c r="C624" s="485">
        <v>10000</v>
      </c>
      <c r="D624" s="485"/>
      <c r="E624" s="41"/>
      <c r="F624" s="640" t="s">
        <v>1186</v>
      </c>
      <c r="G624" s="640" t="s">
        <v>646</v>
      </c>
      <c r="H624" s="640"/>
    </row>
    <row r="625" spans="1:11" ht="16.5" hidden="1" customHeight="1" x14ac:dyDescent="0.3">
      <c r="A625" s="534">
        <v>44984</v>
      </c>
      <c r="B625" s="195" t="s">
        <v>9</v>
      </c>
      <c r="C625" s="485">
        <v>50000</v>
      </c>
      <c r="D625" s="485"/>
      <c r="E625" s="41"/>
      <c r="F625" s="640" t="s">
        <v>1047</v>
      </c>
      <c r="G625" s="640" t="s">
        <v>715</v>
      </c>
      <c r="H625" s="640"/>
    </row>
    <row r="626" spans="1:11" ht="16.5" hidden="1" customHeight="1" x14ac:dyDescent="0.3">
      <c r="A626" s="534">
        <v>44984</v>
      </c>
      <c r="B626" s="195" t="s">
        <v>9</v>
      </c>
      <c r="C626" s="485">
        <v>10000</v>
      </c>
      <c r="D626" s="485"/>
      <c r="E626" s="41"/>
      <c r="F626" s="640" t="s">
        <v>406</v>
      </c>
      <c r="G626" s="640" t="s">
        <v>406</v>
      </c>
      <c r="H626" s="640"/>
    </row>
    <row r="627" spans="1:11" ht="16.5" hidden="1" customHeight="1" x14ac:dyDescent="0.3">
      <c r="A627" s="534">
        <v>44984</v>
      </c>
      <c r="B627" s="195" t="s">
        <v>9</v>
      </c>
      <c r="C627" s="485">
        <v>50000</v>
      </c>
      <c r="D627" s="485"/>
      <c r="E627" s="41"/>
      <c r="F627" s="640" t="s">
        <v>1193</v>
      </c>
      <c r="G627" s="640" t="s">
        <v>680</v>
      </c>
      <c r="H627" s="640"/>
    </row>
    <row r="628" spans="1:11" ht="16.5" hidden="1" customHeight="1" x14ac:dyDescent="0.3">
      <c r="A628" s="534">
        <v>44985</v>
      </c>
      <c r="B628" s="195" t="s">
        <v>9</v>
      </c>
      <c r="C628" s="485">
        <v>30000</v>
      </c>
      <c r="D628" s="485"/>
      <c r="E628" s="41"/>
      <c r="F628" s="640" t="s">
        <v>1132</v>
      </c>
      <c r="G628" s="640" t="s">
        <v>466</v>
      </c>
      <c r="H628" s="640"/>
    </row>
    <row r="629" spans="1:11" ht="16.5" hidden="1" customHeight="1" x14ac:dyDescent="0.3">
      <c r="A629" s="534">
        <v>44985</v>
      </c>
      <c r="B629" s="195" t="s">
        <v>9</v>
      </c>
      <c r="C629" s="485">
        <v>50000</v>
      </c>
      <c r="D629" s="485"/>
      <c r="E629" s="41"/>
      <c r="F629" s="640" t="s">
        <v>1049</v>
      </c>
      <c r="G629" s="640" t="s">
        <v>465</v>
      </c>
      <c r="H629" s="640"/>
    </row>
    <row r="630" spans="1:11" ht="16.5" hidden="1" customHeight="1" x14ac:dyDescent="0.3">
      <c r="A630" s="534">
        <v>44985</v>
      </c>
      <c r="B630" s="195" t="s">
        <v>9</v>
      </c>
      <c r="C630" s="485">
        <v>10000</v>
      </c>
      <c r="D630" s="485"/>
      <c r="E630" s="41"/>
      <c r="F630" s="640" t="s">
        <v>1050</v>
      </c>
      <c r="G630" s="640" t="s">
        <v>464</v>
      </c>
      <c r="H630" s="640"/>
    </row>
    <row r="631" spans="1:11" ht="16.5" hidden="1" customHeight="1" x14ac:dyDescent="0.3">
      <c r="A631" s="534">
        <v>44985</v>
      </c>
      <c r="B631" s="195" t="s">
        <v>9</v>
      </c>
      <c r="C631" s="485">
        <v>100000</v>
      </c>
      <c r="D631" s="485"/>
      <c r="E631" s="41"/>
      <c r="F631" s="640" t="s">
        <v>1147</v>
      </c>
      <c r="G631" s="640" t="s">
        <v>408</v>
      </c>
      <c r="H631" s="640"/>
    </row>
    <row r="632" spans="1:11" ht="16.5" hidden="1" customHeight="1" x14ac:dyDescent="0.3">
      <c r="A632" s="534">
        <v>44985</v>
      </c>
      <c r="B632" s="195" t="s">
        <v>9</v>
      </c>
      <c r="C632" s="485">
        <v>10000</v>
      </c>
      <c r="D632" s="485"/>
      <c r="E632" s="41"/>
      <c r="F632" s="640" t="s">
        <v>1048</v>
      </c>
      <c r="G632" s="640" t="s">
        <v>422</v>
      </c>
      <c r="H632" s="640"/>
    </row>
    <row r="633" spans="1:11" ht="16.5" hidden="1" customHeight="1" x14ac:dyDescent="0.3">
      <c r="A633" s="534">
        <v>44985</v>
      </c>
      <c r="B633" s="195" t="s">
        <v>9</v>
      </c>
      <c r="C633" s="485">
        <v>20000</v>
      </c>
      <c r="D633" s="485"/>
      <c r="E633" s="41"/>
      <c r="F633" s="640" t="s">
        <v>1200</v>
      </c>
      <c r="G633" s="640" t="s">
        <v>716</v>
      </c>
      <c r="H633" s="640"/>
      <c r="K633" s="440"/>
    </row>
    <row r="634" spans="1:11" ht="16.5" hidden="1" customHeight="1" x14ac:dyDescent="0.3">
      <c r="A634" s="534">
        <v>44985</v>
      </c>
      <c r="B634" s="195" t="s">
        <v>9</v>
      </c>
      <c r="C634" s="485">
        <v>20000</v>
      </c>
      <c r="D634" s="485"/>
      <c r="E634" s="41"/>
      <c r="F634" s="640" t="s">
        <v>432</v>
      </c>
      <c r="G634" s="640" t="s">
        <v>432</v>
      </c>
      <c r="H634" s="640"/>
      <c r="K634" s="440"/>
    </row>
    <row r="635" spans="1:11" ht="16.5" hidden="1" customHeight="1" x14ac:dyDescent="0.3">
      <c r="A635" s="534">
        <v>44985</v>
      </c>
      <c r="B635" s="195" t="s">
        <v>20</v>
      </c>
      <c r="C635" s="485"/>
      <c r="D635" s="485">
        <v>4723000</v>
      </c>
      <c r="E635" s="41"/>
      <c r="F635" s="640" t="s">
        <v>430</v>
      </c>
      <c r="G635" s="640" t="s">
        <v>430</v>
      </c>
      <c r="H635" s="640"/>
    </row>
    <row r="636" spans="1:11" ht="16.5" hidden="1" customHeight="1" x14ac:dyDescent="0.3">
      <c r="A636" s="534">
        <v>44985</v>
      </c>
      <c r="B636" s="195" t="s">
        <v>9</v>
      </c>
      <c r="C636" s="485">
        <v>20000</v>
      </c>
      <c r="D636" s="485"/>
      <c r="E636" s="41"/>
      <c r="F636" s="640" t="s">
        <v>1128</v>
      </c>
      <c r="G636" s="640" t="s">
        <v>463</v>
      </c>
      <c r="H636" s="640"/>
    </row>
    <row r="637" spans="1:11" ht="16.5" hidden="1" customHeight="1" x14ac:dyDescent="0.3">
      <c r="A637" s="534">
        <v>44985</v>
      </c>
      <c r="B637" s="195" t="s">
        <v>172</v>
      </c>
      <c r="C637" s="638"/>
      <c r="D637" s="485">
        <v>25795</v>
      </c>
      <c r="E637" s="41"/>
      <c r="F637" s="204" t="s">
        <v>793</v>
      </c>
      <c r="G637" s="204" t="s">
        <v>585</v>
      </c>
      <c r="H637" s="204"/>
    </row>
    <row r="638" spans="1:11" ht="16.5" hidden="1" customHeight="1" x14ac:dyDescent="0.3">
      <c r="A638" s="534"/>
      <c r="B638" s="399" t="s">
        <v>218</v>
      </c>
      <c r="C638" s="638">
        <f>SUM(C598:C637)</f>
        <v>3330000</v>
      </c>
      <c r="D638" s="638">
        <f>SUM(D598:D637)</f>
        <v>4803795</v>
      </c>
      <c r="E638" s="41"/>
      <c r="F638" s="204"/>
      <c r="G638" s="204"/>
      <c r="H638" s="204"/>
      <c r="I638" t="s">
        <v>873</v>
      </c>
    </row>
    <row r="639" spans="1:11" ht="16.5" hidden="1" customHeight="1" x14ac:dyDescent="0.3">
      <c r="A639" s="534">
        <v>44986</v>
      </c>
      <c r="B639" s="195" t="s">
        <v>9</v>
      </c>
      <c r="C639" s="485">
        <v>30000</v>
      </c>
      <c r="D639" s="485"/>
      <c r="E639" s="41"/>
      <c r="F639" s="640" t="s">
        <v>1030</v>
      </c>
      <c r="G639" s="640" t="s">
        <v>405</v>
      </c>
      <c r="H639" s="640"/>
    </row>
    <row r="640" spans="1:11" ht="16.5" hidden="1" customHeight="1" x14ac:dyDescent="0.3">
      <c r="A640" s="534">
        <v>44987</v>
      </c>
      <c r="B640" s="195" t="s">
        <v>9</v>
      </c>
      <c r="C640" s="485">
        <v>10000</v>
      </c>
      <c r="D640" s="485"/>
      <c r="E640" s="41"/>
      <c r="F640" s="640" t="s">
        <v>1031</v>
      </c>
      <c r="G640" s="640" t="s">
        <v>421</v>
      </c>
      <c r="H640" s="640"/>
    </row>
    <row r="641" spans="1:8" ht="16.5" hidden="1" customHeight="1" x14ac:dyDescent="0.3">
      <c r="A641" s="534">
        <v>44987</v>
      </c>
      <c r="B641" s="195" t="s">
        <v>9</v>
      </c>
      <c r="C641" s="485">
        <v>1175000</v>
      </c>
      <c r="D641" s="485"/>
      <c r="E641" s="41"/>
      <c r="F641" s="640" t="s">
        <v>406</v>
      </c>
      <c r="G641" s="640" t="s">
        <v>406</v>
      </c>
      <c r="H641" s="640"/>
    </row>
    <row r="642" spans="1:8" ht="16.5" hidden="1" customHeight="1" x14ac:dyDescent="0.3">
      <c r="A642" s="534">
        <v>44991</v>
      </c>
      <c r="B642" s="195" t="s">
        <v>9</v>
      </c>
      <c r="C642" s="485">
        <v>100000</v>
      </c>
      <c r="D642" s="485"/>
      <c r="E642" s="41"/>
      <c r="F642" s="640" t="s">
        <v>409</v>
      </c>
      <c r="G642" s="640" t="s">
        <v>409</v>
      </c>
      <c r="H642" s="640"/>
    </row>
    <row r="643" spans="1:8" ht="16.5" hidden="1" customHeight="1" x14ac:dyDescent="0.3">
      <c r="A643" s="534">
        <v>44991</v>
      </c>
      <c r="B643" s="195" t="s">
        <v>9</v>
      </c>
      <c r="C643" s="485">
        <v>315000</v>
      </c>
      <c r="D643" s="485"/>
      <c r="E643" s="41"/>
      <c r="F643" s="640" t="s">
        <v>406</v>
      </c>
      <c r="G643" s="640" t="s">
        <v>406</v>
      </c>
      <c r="H643" s="640"/>
    </row>
    <row r="644" spans="1:8" ht="16.5" hidden="1" customHeight="1" x14ac:dyDescent="0.3">
      <c r="A644" s="534">
        <v>44991</v>
      </c>
      <c r="B644" s="195" t="s">
        <v>172</v>
      </c>
      <c r="C644" s="485"/>
      <c r="D644" s="485">
        <v>55000</v>
      </c>
      <c r="E644" s="41"/>
      <c r="F644" s="640" t="s">
        <v>410</v>
      </c>
      <c r="G644" s="640" t="s">
        <v>410</v>
      </c>
      <c r="H644" s="640"/>
    </row>
    <row r="645" spans="1:8" ht="16.5" hidden="1" customHeight="1" x14ac:dyDescent="0.3">
      <c r="A645" s="534">
        <v>44993</v>
      </c>
      <c r="B645" s="195" t="s">
        <v>743</v>
      </c>
      <c r="C645" s="485">
        <v>565000</v>
      </c>
      <c r="D645" s="485"/>
      <c r="E645" s="41"/>
      <c r="F645" s="640" t="s">
        <v>406</v>
      </c>
      <c r="G645" s="640" t="s">
        <v>406</v>
      </c>
      <c r="H645" s="640"/>
    </row>
    <row r="646" spans="1:8" ht="16.5" hidden="1" customHeight="1" x14ac:dyDescent="0.3">
      <c r="A646" s="534">
        <v>44993</v>
      </c>
      <c r="B646" s="195" t="s">
        <v>745</v>
      </c>
      <c r="C646" s="485"/>
      <c r="D646" s="485">
        <v>1200000</v>
      </c>
      <c r="E646" s="41"/>
      <c r="F646" s="640" t="s">
        <v>1201</v>
      </c>
      <c r="G646" s="640" t="s">
        <v>740</v>
      </c>
      <c r="H646" s="640"/>
    </row>
    <row r="647" spans="1:8" ht="16.5" hidden="1" customHeight="1" x14ac:dyDescent="0.3">
      <c r="A647" s="534">
        <v>44994</v>
      </c>
      <c r="B647" s="195" t="s">
        <v>743</v>
      </c>
      <c r="C647" s="485">
        <v>20000</v>
      </c>
      <c r="D647" s="485"/>
      <c r="E647" s="41"/>
      <c r="F647" s="640" t="s">
        <v>406</v>
      </c>
      <c r="G647" s="640" t="s">
        <v>406</v>
      </c>
      <c r="H647" s="640"/>
    </row>
    <row r="648" spans="1:8" ht="16.5" hidden="1" customHeight="1" x14ac:dyDescent="0.3">
      <c r="A648" s="534">
        <v>44995</v>
      </c>
      <c r="B648" s="195" t="s">
        <v>743</v>
      </c>
      <c r="C648" s="485">
        <v>50000</v>
      </c>
      <c r="D648" s="485"/>
      <c r="E648" s="41"/>
      <c r="F648" s="640" t="s">
        <v>1034</v>
      </c>
      <c r="G648" s="640" t="s">
        <v>412</v>
      </c>
      <c r="H648" s="640"/>
    </row>
    <row r="649" spans="1:8" ht="16.5" hidden="1" customHeight="1" x14ac:dyDescent="0.3">
      <c r="A649" s="534">
        <v>44995</v>
      </c>
      <c r="B649" s="195" t="s">
        <v>743</v>
      </c>
      <c r="C649" s="485">
        <v>10000</v>
      </c>
      <c r="D649" s="485"/>
      <c r="E649" s="41"/>
      <c r="F649" s="640" t="s">
        <v>1035</v>
      </c>
      <c r="G649" s="640" t="s">
        <v>510</v>
      </c>
      <c r="H649" s="640"/>
    </row>
    <row r="650" spans="1:8" ht="16.5" hidden="1" customHeight="1" x14ac:dyDescent="0.3">
      <c r="A650" s="534">
        <v>44995</v>
      </c>
      <c r="B650" s="195" t="s">
        <v>743</v>
      </c>
      <c r="C650" s="485">
        <v>20000</v>
      </c>
      <c r="D650" s="485"/>
      <c r="E650" s="41"/>
      <c r="F650" s="640" t="s">
        <v>1115</v>
      </c>
      <c r="G650" s="640" t="s">
        <v>414</v>
      </c>
      <c r="H650" s="640"/>
    </row>
    <row r="651" spans="1:8" ht="16.5" hidden="1" customHeight="1" x14ac:dyDescent="0.3">
      <c r="A651" s="534">
        <v>44995</v>
      </c>
      <c r="B651" s="195" t="s">
        <v>743</v>
      </c>
      <c r="C651" s="485">
        <v>10000</v>
      </c>
      <c r="D651" s="485"/>
      <c r="E651" s="41"/>
      <c r="F651" s="640" t="s">
        <v>1036</v>
      </c>
      <c r="G651" s="640" t="s">
        <v>415</v>
      </c>
      <c r="H651" s="640"/>
    </row>
    <row r="652" spans="1:8" ht="16.5" hidden="1" customHeight="1" x14ac:dyDescent="0.3">
      <c r="A652" s="534">
        <v>44995</v>
      </c>
      <c r="B652" s="195" t="s">
        <v>743</v>
      </c>
      <c r="C652" s="485">
        <v>10000</v>
      </c>
      <c r="D652" s="485"/>
      <c r="E652" s="41"/>
      <c r="F652" s="640" t="s">
        <v>1029</v>
      </c>
      <c r="G652" s="640" t="s">
        <v>682</v>
      </c>
      <c r="H652" s="640"/>
    </row>
    <row r="653" spans="1:8" ht="16.5" hidden="1" customHeight="1" x14ac:dyDescent="0.3">
      <c r="A653" s="534">
        <v>44997</v>
      </c>
      <c r="B653" s="195" t="s">
        <v>746</v>
      </c>
      <c r="C653" s="485"/>
      <c r="D653" s="485">
        <v>5434000</v>
      </c>
      <c r="E653" s="41"/>
      <c r="F653" s="640" t="s">
        <v>430</v>
      </c>
      <c r="G653" s="640" t="s">
        <v>430</v>
      </c>
      <c r="H653" s="640"/>
    </row>
    <row r="654" spans="1:8" ht="16.5" hidden="1" customHeight="1" x14ac:dyDescent="0.3">
      <c r="A654" s="534">
        <v>44998</v>
      </c>
      <c r="B654" s="195" t="s">
        <v>743</v>
      </c>
      <c r="C654" s="485">
        <v>30000</v>
      </c>
      <c r="D654" s="485"/>
      <c r="E654" s="41"/>
      <c r="F654" s="640" t="s">
        <v>1040</v>
      </c>
      <c r="G654" s="640" t="s">
        <v>565</v>
      </c>
      <c r="H654" s="640"/>
    </row>
    <row r="655" spans="1:8" ht="16.5" hidden="1" customHeight="1" x14ac:dyDescent="0.3">
      <c r="A655" s="534">
        <v>44998</v>
      </c>
      <c r="B655" s="195" t="s">
        <v>743</v>
      </c>
      <c r="C655" s="485">
        <v>10000</v>
      </c>
      <c r="D655" s="485"/>
      <c r="E655" s="41"/>
      <c r="F655" s="640" t="s">
        <v>1037</v>
      </c>
      <c r="G655" s="640" t="s">
        <v>407</v>
      </c>
      <c r="H655" s="640"/>
    </row>
    <row r="656" spans="1:8" ht="16.5" hidden="1" customHeight="1" x14ac:dyDescent="0.3">
      <c r="A656" s="534">
        <v>44998</v>
      </c>
      <c r="B656" s="195" t="s">
        <v>743</v>
      </c>
      <c r="C656" s="485">
        <v>80000</v>
      </c>
      <c r="D656" s="485"/>
      <c r="E656" s="41"/>
      <c r="F656" s="640" t="s">
        <v>406</v>
      </c>
      <c r="G656" s="640" t="s">
        <v>406</v>
      </c>
      <c r="H656" s="640"/>
    </row>
    <row r="657" spans="1:8" ht="16.5" hidden="1" customHeight="1" x14ac:dyDescent="0.3">
      <c r="A657" s="534">
        <v>45000</v>
      </c>
      <c r="B657" s="195" t="s">
        <v>743</v>
      </c>
      <c r="C657" s="485">
        <v>50000</v>
      </c>
      <c r="D657" s="485"/>
      <c r="E657" s="41"/>
      <c r="F657" s="640" t="s">
        <v>1042</v>
      </c>
      <c r="G657" s="640" t="s">
        <v>617</v>
      </c>
      <c r="H657" s="640"/>
    </row>
    <row r="658" spans="1:8" ht="16.5" hidden="1" customHeight="1" x14ac:dyDescent="0.3">
      <c r="A658" s="534">
        <v>45002</v>
      </c>
      <c r="B658" s="195" t="s">
        <v>743</v>
      </c>
      <c r="C658" s="485">
        <v>1235000</v>
      </c>
      <c r="D658" s="485"/>
      <c r="E658" s="41"/>
      <c r="F658" s="640" t="s">
        <v>406</v>
      </c>
      <c r="G658" s="640" t="s">
        <v>406</v>
      </c>
      <c r="H658" s="640"/>
    </row>
    <row r="659" spans="1:8" ht="16.5" hidden="1" customHeight="1" x14ac:dyDescent="0.3">
      <c r="A659" s="534">
        <v>45005</v>
      </c>
      <c r="B659" s="195" t="s">
        <v>743</v>
      </c>
      <c r="C659" s="485">
        <v>20000</v>
      </c>
      <c r="D659" s="485"/>
      <c r="E659" s="41"/>
      <c r="F659" s="640" t="s">
        <v>1045</v>
      </c>
      <c r="G659" s="640" t="s">
        <v>419</v>
      </c>
      <c r="H659" s="640"/>
    </row>
    <row r="660" spans="1:8" ht="16.5" hidden="1" customHeight="1" x14ac:dyDescent="0.3">
      <c r="A660" s="534">
        <v>45005</v>
      </c>
      <c r="B660" s="195" t="s">
        <v>743</v>
      </c>
      <c r="C660" s="485">
        <v>20000</v>
      </c>
      <c r="D660" s="485"/>
      <c r="E660" s="41"/>
      <c r="F660" s="640" t="s">
        <v>1044</v>
      </c>
      <c r="G660" s="640" t="s">
        <v>420</v>
      </c>
      <c r="H660" s="640"/>
    </row>
    <row r="661" spans="1:8" ht="16.5" hidden="1" customHeight="1" x14ac:dyDescent="0.3">
      <c r="A661" s="534">
        <v>45005</v>
      </c>
      <c r="B661" s="195" t="s">
        <v>743</v>
      </c>
      <c r="C661" s="485">
        <v>40000</v>
      </c>
      <c r="D661" s="485"/>
      <c r="E661" s="41"/>
      <c r="F661" s="640" t="s">
        <v>406</v>
      </c>
      <c r="G661" s="640" t="s">
        <v>406</v>
      </c>
      <c r="H661" s="640"/>
    </row>
    <row r="662" spans="1:8" ht="16.5" hidden="1" customHeight="1" x14ac:dyDescent="0.3">
      <c r="A662" s="534">
        <v>45005</v>
      </c>
      <c r="B662" s="195" t="s">
        <v>743</v>
      </c>
      <c r="C662" s="485">
        <v>100000</v>
      </c>
      <c r="D662" s="485"/>
      <c r="E662" s="41"/>
      <c r="F662" s="640" t="s">
        <v>1164</v>
      </c>
      <c r="G662" s="640" t="s">
        <v>416</v>
      </c>
      <c r="H662" s="640"/>
    </row>
    <row r="663" spans="1:8" ht="16.5" hidden="1" customHeight="1" x14ac:dyDescent="0.3">
      <c r="A663" s="534">
        <v>45005</v>
      </c>
      <c r="B663" s="195" t="s">
        <v>743</v>
      </c>
      <c r="C663" s="485">
        <v>50000</v>
      </c>
      <c r="D663" s="485"/>
      <c r="E663" s="41"/>
      <c r="F663" s="640" t="s">
        <v>1193</v>
      </c>
      <c r="G663" s="640" t="s">
        <v>680</v>
      </c>
      <c r="H663" s="640"/>
    </row>
    <row r="664" spans="1:8" ht="16.5" hidden="1" customHeight="1" x14ac:dyDescent="0.3">
      <c r="A664" s="534">
        <v>45007</v>
      </c>
      <c r="B664" s="195" t="s">
        <v>743</v>
      </c>
      <c r="C664" s="485">
        <v>200000</v>
      </c>
      <c r="D664" s="485"/>
      <c r="E664" s="41"/>
      <c r="F664" s="640" t="s">
        <v>406</v>
      </c>
      <c r="G664" s="640" t="s">
        <v>406</v>
      </c>
      <c r="H664" s="640"/>
    </row>
    <row r="665" spans="1:8" ht="16.5" hidden="1" customHeight="1" x14ac:dyDescent="0.3">
      <c r="A665" s="534">
        <v>45008</v>
      </c>
      <c r="B665" s="195" t="s">
        <v>743</v>
      </c>
      <c r="C665" s="485">
        <v>60000</v>
      </c>
      <c r="D665" s="485"/>
      <c r="E665" s="41"/>
      <c r="F665" s="640" t="s">
        <v>406</v>
      </c>
      <c r="G665" s="640" t="s">
        <v>406</v>
      </c>
      <c r="H665" s="640"/>
    </row>
    <row r="666" spans="1:8" ht="16.5" hidden="1" customHeight="1" x14ac:dyDescent="0.3">
      <c r="A666" s="534">
        <v>45009</v>
      </c>
      <c r="B666" s="195" t="s">
        <v>743</v>
      </c>
      <c r="C666" s="485">
        <v>10000</v>
      </c>
      <c r="D666" s="485"/>
      <c r="E666" s="41"/>
      <c r="F666" s="640" t="s">
        <v>1031</v>
      </c>
      <c r="G666" s="640" t="s">
        <v>421</v>
      </c>
      <c r="H666" s="640"/>
    </row>
    <row r="667" spans="1:8" ht="16.5" hidden="1" customHeight="1" x14ac:dyDescent="0.3">
      <c r="A667" s="534">
        <v>45009</v>
      </c>
      <c r="B667" s="195" t="s">
        <v>743</v>
      </c>
      <c r="C667" s="485">
        <v>20000</v>
      </c>
      <c r="D667" s="485"/>
      <c r="E667" s="41"/>
      <c r="F667" s="640" t="s">
        <v>406</v>
      </c>
      <c r="G667" s="640" t="s">
        <v>406</v>
      </c>
      <c r="H667" s="640"/>
    </row>
    <row r="668" spans="1:8" ht="16.5" hidden="1" customHeight="1" x14ac:dyDescent="0.3">
      <c r="A668" s="534">
        <v>45012</v>
      </c>
      <c r="B668" s="195" t="s">
        <v>743</v>
      </c>
      <c r="C668" s="485">
        <v>10000</v>
      </c>
      <c r="D668" s="485"/>
      <c r="E668" s="41"/>
      <c r="F668" s="640" t="s">
        <v>1186</v>
      </c>
      <c r="G668" s="640" t="s">
        <v>646</v>
      </c>
      <c r="H668" s="640"/>
    </row>
    <row r="669" spans="1:8" ht="16.5" hidden="1" customHeight="1" x14ac:dyDescent="0.3">
      <c r="A669" s="534">
        <v>45012</v>
      </c>
      <c r="B669" s="195" t="s">
        <v>743</v>
      </c>
      <c r="C669" s="485">
        <v>500000</v>
      </c>
      <c r="D669" s="485"/>
      <c r="E669" s="41"/>
      <c r="F669" s="640" t="s">
        <v>1202</v>
      </c>
      <c r="G669" s="640" t="s">
        <v>741</v>
      </c>
      <c r="H669" s="640"/>
    </row>
    <row r="670" spans="1:8" ht="16.5" hidden="1" customHeight="1" x14ac:dyDescent="0.3">
      <c r="A670" s="534">
        <v>45012</v>
      </c>
      <c r="B670" s="195" t="s">
        <v>743</v>
      </c>
      <c r="C670" s="485">
        <v>50000</v>
      </c>
      <c r="D670" s="485"/>
      <c r="E670" s="41"/>
      <c r="F670" s="640" t="s">
        <v>1047</v>
      </c>
      <c r="G670" s="640" t="s">
        <v>715</v>
      </c>
      <c r="H670" s="640"/>
    </row>
    <row r="671" spans="1:8" ht="16.5" hidden="1" customHeight="1" x14ac:dyDescent="0.3">
      <c r="A671" s="534">
        <v>45012</v>
      </c>
      <c r="B671" s="195" t="s">
        <v>743</v>
      </c>
      <c r="C671" s="485">
        <v>30000</v>
      </c>
      <c r="D671" s="485"/>
      <c r="E671" s="41"/>
      <c r="F671" s="640" t="s">
        <v>406</v>
      </c>
      <c r="G671" s="640" t="s">
        <v>406</v>
      </c>
      <c r="H671" s="640"/>
    </row>
    <row r="672" spans="1:8" ht="16.5" hidden="1" customHeight="1" x14ac:dyDescent="0.3">
      <c r="A672" s="534">
        <v>45013</v>
      </c>
      <c r="B672" s="195" t="s">
        <v>743</v>
      </c>
      <c r="C672" s="485">
        <v>30000</v>
      </c>
      <c r="D672" s="485"/>
      <c r="E672" s="41"/>
      <c r="F672" s="640" t="s">
        <v>1132</v>
      </c>
      <c r="G672" s="640" t="s">
        <v>466</v>
      </c>
      <c r="H672" s="640"/>
    </row>
    <row r="673" spans="1:11" ht="16.5" hidden="1" customHeight="1" x14ac:dyDescent="0.3">
      <c r="A673" s="534">
        <v>45013</v>
      </c>
      <c r="B673" s="195" t="s">
        <v>743</v>
      </c>
      <c r="C673" s="485">
        <v>100000</v>
      </c>
      <c r="D673" s="485"/>
      <c r="E673" s="41"/>
      <c r="F673" s="640" t="s">
        <v>1203</v>
      </c>
      <c r="G673" s="640" t="s">
        <v>742</v>
      </c>
      <c r="H673" s="640"/>
      <c r="K673" s="440"/>
    </row>
    <row r="674" spans="1:11" ht="16.5" hidden="1" customHeight="1" x14ac:dyDescent="0.3">
      <c r="A674" s="534">
        <v>45014</v>
      </c>
      <c r="B674" s="195" t="s">
        <v>743</v>
      </c>
      <c r="C674" s="485">
        <v>10000</v>
      </c>
      <c r="D674" s="485"/>
      <c r="E674" s="41"/>
      <c r="F674" s="640" t="s">
        <v>1048</v>
      </c>
      <c r="G674" s="640" t="s">
        <v>422</v>
      </c>
      <c r="H674" s="640"/>
      <c r="K674" s="440"/>
    </row>
    <row r="675" spans="1:11" ht="16.5" hidden="1" customHeight="1" x14ac:dyDescent="0.3">
      <c r="A675" s="534">
        <v>45014</v>
      </c>
      <c r="B675" s="195" t="s">
        <v>743</v>
      </c>
      <c r="C675" s="485">
        <v>1180000</v>
      </c>
      <c r="D675" s="485"/>
      <c r="E675" s="41"/>
      <c r="F675" s="640" t="s">
        <v>406</v>
      </c>
      <c r="G675" s="640" t="s">
        <v>406</v>
      </c>
      <c r="H675" s="640"/>
    </row>
    <row r="676" spans="1:11" ht="16.5" hidden="1" customHeight="1" x14ac:dyDescent="0.3">
      <c r="A676" s="534">
        <v>45015</v>
      </c>
      <c r="B676" s="195" t="s">
        <v>743</v>
      </c>
      <c r="C676" s="485">
        <v>100000</v>
      </c>
      <c r="D676" s="485"/>
      <c r="E676" s="41"/>
      <c r="F676" s="640" t="s">
        <v>1147</v>
      </c>
      <c r="G676" s="640" t="s">
        <v>408</v>
      </c>
      <c r="H676" s="640"/>
    </row>
    <row r="677" spans="1:11" ht="16.5" hidden="1" customHeight="1" x14ac:dyDescent="0.3">
      <c r="A677" s="534">
        <v>45015</v>
      </c>
      <c r="B677" s="195" t="s">
        <v>743</v>
      </c>
      <c r="C677" s="485">
        <v>10000</v>
      </c>
      <c r="D677" s="485"/>
      <c r="E677" s="41"/>
      <c r="F677" s="204" t="s">
        <v>406</v>
      </c>
      <c r="G677" s="204" t="s">
        <v>406</v>
      </c>
      <c r="H677" s="204"/>
    </row>
    <row r="678" spans="1:11" ht="16.5" hidden="1" customHeight="1" x14ac:dyDescent="0.3">
      <c r="A678" s="534">
        <v>45016</v>
      </c>
      <c r="B678" s="195" t="s">
        <v>743</v>
      </c>
      <c r="C678" s="485">
        <v>50000</v>
      </c>
      <c r="D678" s="485"/>
      <c r="E678" s="41"/>
      <c r="F678" s="640" t="s">
        <v>1049</v>
      </c>
      <c r="G678" s="640" t="s">
        <v>465</v>
      </c>
      <c r="H678" s="640"/>
    </row>
    <row r="679" spans="1:11" ht="16.5" hidden="1" customHeight="1" x14ac:dyDescent="0.3">
      <c r="A679" s="534">
        <v>45016</v>
      </c>
      <c r="B679" s="195" t="s">
        <v>743</v>
      </c>
      <c r="C679" s="485">
        <v>10000</v>
      </c>
      <c r="D679" s="485"/>
      <c r="E679" s="41"/>
      <c r="F679" s="640" t="s">
        <v>1050</v>
      </c>
      <c r="G679" s="640" t="s">
        <v>464</v>
      </c>
      <c r="H679" s="640"/>
    </row>
    <row r="680" spans="1:11" ht="16.5" hidden="1" customHeight="1" x14ac:dyDescent="0.3">
      <c r="A680" s="534">
        <v>45016</v>
      </c>
      <c r="B680" s="195" t="s">
        <v>743</v>
      </c>
      <c r="C680" s="485">
        <v>20000</v>
      </c>
      <c r="D680" s="485"/>
      <c r="E680" s="41"/>
      <c r="F680" s="640" t="s">
        <v>432</v>
      </c>
      <c r="G680" s="640" t="s">
        <v>432</v>
      </c>
      <c r="H680" s="640"/>
      <c r="K680" s="440"/>
    </row>
    <row r="681" spans="1:11" ht="16.5" hidden="1" customHeight="1" x14ac:dyDescent="0.3">
      <c r="A681" s="534">
        <v>45016</v>
      </c>
      <c r="B681" s="195" t="s">
        <v>743</v>
      </c>
      <c r="C681" s="485">
        <v>20000</v>
      </c>
      <c r="D681" s="485"/>
      <c r="E681" s="41"/>
      <c r="F681" s="640" t="s">
        <v>1128</v>
      </c>
      <c r="G681" s="640" t="s">
        <v>463</v>
      </c>
      <c r="H681" s="640"/>
      <c r="K681" s="440"/>
    </row>
    <row r="682" spans="1:11" ht="16.5" hidden="1" customHeight="1" x14ac:dyDescent="0.3">
      <c r="A682" s="534">
        <v>45016</v>
      </c>
      <c r="B682" s="195" t="s">
        <v>172</v>
      </c>
      <c r="C682" s="485"/>
      <c r="D682" s="485">
        <v>60005</v>
      </c>
      <c r="E682" s="41"/>
      <c r="F682" s="640" t="s">
        <v>793</v>
      </c>
      <c r="G682" s="640" t="s">
        <v>793</v>
      </c>
      <c r="H682" s="640"/>
      <c r="K682" s="440"/>
    </row>
    <row r="683" spans="1:11" ht="16.5" hidden="1" customHeight="1" x14ac:dyDescent="0.3">
      <c r="A683" s="534"/>
      <c r="B683" s="399" t="s">
        <v>218</v>
      </c>
      <c r="C683" s="638">
        <f>SUM(C639:C682)</f>
        <v>6360000</v>
      </c>
      <c r="D683" s="638">
        <f>SUM(D639:D682)</f>
        <v>6749005</v>
      </c>
      <c r="E683" s="41"/>
      <c r="F683" s="204"/>
      <c r="G683" s="204"/>
      <c r="H683" s="204"/>
      <c r="I683" t="s">
        <v>873</v>
      </c>
    </row>
    <row r="684" spans="1:11" ht="16.5" hidden="1" customHeight="1" x14ac:dyDescent="0.3">
      <c r="A684" s="534">
        <v>45017</v>
      </c>
      <c r="B684" s="195" t="s">
        <v>9</v>
      </c>
      <c r="C684" s="485">
        <v>30000</v>
      </c>
      <c r="D684" s="485"/>
      <c r="E684" s="41"/>
      <c r="F684" s="640" t="s">
        <v>1030</v>
      </c>
      <c r="G684" s="640" t="s">
        <v>405</v>
      </c>
      <c r="H684" s="640"/>
    </row>
    <row r="685" spans="1:11" ht="16.5" hidden="1" customHeight="1" x14ac:dyDescent="0.3">
      <c r="A685" s="534">
        <v>45017</v>
      </c>
      <c r="B685" s="195" t="s">
        <v>9</v>
      </c>
      <c r="C685" s="485">
        <v>10000</v>
      </c>
      <c r="D685" s="485"/>
      <c r="E685" s="41"/>
      <c r="F685" s="640" t="s">
        <v>1029</v>
      </c>
      <c r="G685" s="640" t="s">
        <v>682</v>
      </c>
      <c r="H685" s="640"/>
    </row>
    <row r="686" spans="1:11" ht="16.5" hidden="1" customHeight="1" x14ac:dyDescent="0.3">
      <c r="A686" s="534">
        <v>45019</v>
      </c>
      <c r="B686" s="195" t="s">
        <v>9</v>
      </c>
      <c r="C686" s="485">
        <v>10000</v>
      </c>
      <c r="D686" s="485"/>
      <c r="E686" s="41"/>
      <c r="F686" s="640" t="s">
        <v>1037</v>
      </c>
      <c r="G686" s="640" t="s">
        <v>407</v>
      </c>
      <c r="H686" s="640"/>
    </row>
    <row r="687" spans="1:11" ht="16.5" hidden="1" customHeight="1" x14ac:dyDescent="0.3">
      <c r="A687" s="534">
        <v>45019</v>
      </c>
      <c r="B687" s="195" t="s">
        <v>9</v>
      </c>
      <c r="C687" s="485">
        <v>60000</v>
      </c>
      <c r="D687" s="485"/>
      <c r="E687" s="41"/>
      <c r="F687" s="640" t="s">
        <v>406</v>
      </c>
      <c r="G687" s="640" t="s">
        <v>406</v>
      </c>
      <c r="H687" s="640"/>
    </row>
    <row r="688" spans="1:11" ht="16.5" hidden="1" customHeight="1" x14ac:dyDescent="0.3">
      <c r="A688" s="534">
        <v>45020</v>
      </c>
      <c r="B688" s="195" t="s">
        <v>9</v>
      </c>
      <c r="C688" s="485">
        <v>30000</v>
      </c>
      <c r="D688" s="485"/>
      <c r="E688" s="41"/>
      <c r="F688" s="640" t="s">
        <v>1204</v>
      </c>
      <c r="G688" s="640" t="s">
        <v>778</v>
      </c>
      <c r="H688" s="640"/>
    </row>
    <row r="689" spans="1:8" ht="16.5" hidden="1" customHeight="1" x14ac:dyDescent="0.3">
      <c r="A689" s="534">
        <v>45021</v>
      </c>
      <c r="B689" s="195" t="s">
        <v>743</v>
      </c>
      <c r="C689" s="485">
        <v>100000</v>
      </c>
      <c r="D689" s="485"/>
      <c r="E689" s="41"/>
      <c r="F689" s="640" t="s">
        <v>409</v>
      </c>
      <c r="G689" s="640" t="s">
        <v>409</v>
      </c>
      <c r="H689" s="640"/>
    </row>
    <row r="690" spans="1:8" ht="16.5" hidden="1" customHeight="1" x14ac:dyDescent="0.3">
      <c r="A690" s="534">
        <v>45021</v>
      </c>
      <c r="B690" s="195" t="s">
        <v>743</v>
      </c>
      <c r="C690" s="485">
        <v>250000</v>
      </c>
      <c r="D690" s="485"/>
      <c r="E690" s="41"/>
      <c r="F690" s="640" t="s">
        <v>406</v>
      </c>
      <c r="G690" s="640" t="s">
        <v>406</v>
      </c>
      <c r="H690" s="640"/>
    </row>
    <row r="691" spans="1:8" ht="16.5" hidden="1" customHeight="1" x14ac:dyDescent="0.3">
      <c r="A691" s="534">
        <v>45021</v>
      </c>
      <c r="B691" s="195" t="s">
        <v>783</v>
      </c>
      <c r="C691" s="485"/>
      <c r="D691" s="485">
        <v>55000</v>
      </c>
      <c r="E691" s="41"/>
      <c r="F691" s="640" t="s">
        <v>410</v>
      </c>
      <c r="G691" s="640" t="s">
        <v>410</v>
      </c>
      <c r="H691" s="640"/>
    </row>
    <row r="692" spans="1:8" ht="16.5" hidden="1" customHeight="1" x14ac:dyDescent="0.3">
      <c r="A692" s="534">
        <v>45022</v>
      </c>
      <c r="B692" s="195" t="s">
        <v>743</v>
      </c>
      <c r="C692" s="485">
        <v>20000</v>
      </c>
      <c r="D692" s="485"/>
      <c r="E692" s="41"/>
      <c r="F692" s="640" t="s">
        <v>406</v>
      </c>
      <c r="G692" s="640" t="s">
        <v>406</v>
      </c>
      <c r="H692" s="640"/>
    </row>
    <row r="693" spans="1:8" ht="16.5" hidden="1" customHeight="1" x14ac:dyDescent="0.3">
      <c r="A693" s="534">
        <v>45023</v>
      </c>
      <c r="B693" s="195" t="s">
        <v>743</v>
      </c>
      <c r="C693" s="485">
        <v>475000</v>
      </c>
      <c r="D693" s="485"/>
      <c r="E693" s="41"/>
      <c r="F693" s="640" t="s">
        <v>406</v>
      </c>
      <c r="G693" s="640" t="s">
        <v>406</v>
      </c>
      <c r="H693" s="640"/>
    </row>
    <row r="694" spans="1:8" ht="16.5" hidden="1" customHeight="1" x14ac:dyDescent="0.3">
      <c r="A694" s="534">
        <v>45026</v>
      </c>
      <c r="B694" s="195" t="s">
        <v>743</v>
      </c>
      <c r="C694" s="485">
        <v>50000</v>
      </c>
      <c r="D694" s="485"/>
      <c r="E694" s="41"/>
      <c r="F694" s="640" t="s">
        <v>1034</v>
      </c>
      <c r="G694" s="640" t="s">
        <v>412</v>
      </c>
      <c r="H694" s="640"/>
    </row>
    <row r="695" spans="1:8" ht="16.5" hidden="1" customHeight="1" x14ac:dyDescent="0.3">
      <c r="A695" s="534">
        <v>45026</v>
      </c>
      <c r="B695" s="195" t="s">
        <v>743</v>
      </c>
      <c r="C695" s="485">
        <v>10000</v>
      </c>
      <c r="D695" s="485"/>
      <c r="E695" s="41"/>
      <c r="F695" s="640" t="s">
        <v>1035</v>
      </c>
      <c r="G695" s="640" t="s">
        <v>510</v>
      </c>
      <c r="H695" s="640"/>
    </row>
    <row r="696" spans="1:8" ht="16.5" hidden="1" customHeight="1" x14ac:dyDescent="0.3">
      <c r="A696" s="534">
        <v>45026</v>
      </c>
      <c r="B696" s="195" t="s">
        <v>743</v>
      </c>
      <c r="C696" s="485">
        <v>20000</v>
      </c>
      <c r="D696" s="485"/>
      <c r="E696" s="41"/>
      <c r="F696" s="640" t="s">
        <v>1115</v>
      </c>
      <c r="G696" s="640" t="s">
        <v>414</v>
      </c>
      <c r="H696" s="640"/>
    </row>
    <row r="697" spans="1:8" ht="16.5" hidden="1" customHeight="1" x14ac:dyDescent="0.3">
      <c r="A697" s="534">
        <v>45026</v>
      </c>
      <c r="B697" s="195" t="s">
        <v>743</v>
      </c>
      <c r="C697" s="485">
        <v>10000</v>
      </c>
      <c r="D697" s="485"/>
      <c r="E697" s="41"/>
      <c r="F697" s="640" t="s">
        <v>1036</v>
      </c>
      <c r="G697" s="640" t="s">
        <v>415</v>
      </c>
      <c r="H697" s="640"/>
    </row>
    <row r="698" spans="1:8" ht="16.5" hidden="1" customHeight="1" x14ac:dyDescent="0.3">
      <c r="A698" s="534">
        <v>45026</v>
      </c>
      <c r="B698" s="195" t="s">
        <v>743</v>
      </c>
      <c r="C698" s="485">
        <v>20000</v>
      </c>
      <c r="D698" s="485"/>
      <c r="E698" s="41"/>
      <c r="F698" s="640" t="s">
        <v>406</v>
      </c>
      <c r="G698" s="640" t="s">
        <v>406</v>
      </c>
      <c r="H698" s="640"/>
    </row>
    <row r="699" spans="1:8" ht="16.5" hidden="1" customHeight="1" x14ac:dyDescent="0.3">
      <c r="A699" s="534">
        <v>45026</v>
      </c>
      <c r="B699" s="195" t="s">
        <v>782</v>
      </c>
      <c r="C699" s="485"/>
      <c r="D699" s="485">
        <v>6232500</v>
      </c>
      <c r="E699" s="41"/>
      <c r="F699" s="640" t="s">
        <v>430</v>
      </c>
      <c r="G699" s="640" t="s">
        <v>430</v>
      </c>
      <c r="H699" s="640"/>
    </row>
    <row r="700" spans="1:8" ht="16.5" hidden="1" customHeight="1" x14ac:dyDescent="0.3">
      <c r="A700" s="534">
        <v>45027</v>
      </c>
      <c r="B700" s="195" t="s">
        <v>743</v>
      </c>
      <c r="C700" s="485">
        <v>30000</v>
      </c>
      <c r="D700" s="485"/>
      <c r="E700" s="41"/>
      <c r="F700" s="640" t="s">
        <v>1040</v>
      </c>
      <c r="G700" s="640" t="s">
        <v>565</v>
      </c>
      <c r="H700" s="640"/>
    </row>
    <row r="701" spans="1:8" ht="16.5" hidden="1" customHeight="1" x14ac:dyDescent="0.3">
      <c r="A701" s="534">
        <v>45028</v>
      </c>
      <c r="B701" s="195" t="s">
        <v>743</v>
      </c>
      <c r="C701" s="485">
        <v>80000</v>
      </c>
      <c r="D701" s="485"/>
      <c r="E701" s="41"/>
      <c r="F701" s="640" t="s">
        <v>406</v>
      </c>
      <c r="G701" s="640" t="s">
        <v>406</v>
      </c>
      <c r="H701" s="640"/>
    </row>
    <row r="702" spans="1:8" ht="16.5" hidden="1" customHeight="1" x14ac:dyDescent="0.3">
      <c r="A702" s="534">
        <v>45028</v>
      </c>
      <c r="B702" s="195" t="s">
        <v>743</v>
      </c>
      <c r="C702" s="485">
        <v>50000</v>
      </c>
      <c r="D702" s="485"/>
      <c r="E702" s="41"/>
      <c r="F702" s="640" t="s">
        <v>1193</v>
      </c>
      <c r="G702" s="640" t="s">
        <v>680</v>
      </c>
      <c r="H702" s="640"/>
    </row>
    <row r="703" spans="1:8" ht="16.5" hidden="1" customHeight="1" x14ac:dyDescent="0.3">
      <c r="A703" s="534">
        <v>45033</v>
      </c>
      <c r="B703" s="195" t="s">
        <v>743</v>
      </c>
      <c r="C703" s="485">
        <v>50000</v>
      </c>
      <c r="D703" s="485"/>
      <c r="E703" s="41"/>
      <c r="F703" s="640" t="s">
        <v>1042</v>
      </c>
      <c r="G703" s="640" t="s">
        <v>617</v>
      </c>
      <c r="H703" s="640"/>
    </row>
    <row r="704" spans="1:8" ht="16.5" hidden="1" customHeight="1" x14ac:dyDescent="0.3">
      <c r="A704" s="534">
        <v>45035</v>
      </c>
      <c r="B704" s="195" t="s">
        <v>743</v>
      </c>
      <c r="C704" s="485">
        <v>1255000</v>
      </c>
      <c r="D704" s="485"/>
      <c r="E704" s="41"/>
      <c r="F704" s="640" t="s">
        <v>406</v>
      </c>
      <c r="G704" s="640" t="s">
        <v>406</v>
      </c>
      <c r="H704" s="640"/>
    </row>
    <row r="705" spans="1:11" ht="16.5" hidden="1" customHeight="1" x14ac:dyDescent="0.3">
      <c r="A705" s="534">
        <v>45036</v>
      </c>
      <c r="B705" s="195" t="s">
        <v>743</v>
      </c>
      <c r="C705" s="485">
        <v>20000</v>
      </c>
      <c r="D705" s="485"/>
      <c r="E705" s="41"/>
      <c r="F705" s="640" t="s">
        <v>1044</v>
      </c>
      <c r="G705" s="640" t="s">
        <v>420</v>
      </c>
      <c r="H705" s="640"/>
    </row>
    <row r="706" spans="1:11" ht="16.5" hidden="1" customHeight="1" x14ac:dyDescent="0.3">
      <c r="A706" s="534">
        <v>45036</v>
      </c>
      <c r="B706" s="195" t="s">
        <v>743</v>
      </c>
      <c r="C706" s="485">
        <v>20000</v>
      </c>
      <c r="D706" s="485"/>
      <c r="E706" s="41"/>
      <c r="F706" s="640" t="s">
        <v>1045</v>
      </c>
      <c r="G706" s="640" t="s">
        <v>419</v>
      </c>
      <c r="H706" s="640"/>
    </row>
    <row r="707" spans="1:11" ht="16.5" hidden="1" customHeight="1" x14ac:dyDescent="0.3">
      <c r="A707" s="534">
        <v>45036</v>
      </c>
      <c r="B707" s="195" t="s">
        <v>743</v>
      </c>
      <c r="C707" s="485">
        <v>100000</v>
      </c>
      <c r="D707" s="485"/>
      <c r="E707" s="41"/>
      <c r="F707" s="640" t="s">
        <v>1164</v>
      </c>
      <c r="G707" s="640" t="s">
        <v>416</v>
      </c>
      <c r="H707" s="640"/>
    </row>
    <row r="708" spans="1:11" ht="16.5" hidden="1" customHeight="1" x14ac:dyDescent="0.3">
      <c r="A708" s="534">
        <v>45037</v>
      </c>
      <c r="B708" s="195" t="s">
        <v>743</v>
      </c>
      <c r="C708" s="485">
        <v>20000</v>
      </c>
      <c r="D708" s="485"/>
      <c r="E708" s="41"/>
      <c r="F708" s="640" t="s">
        <v>406</v>
      </c>
      <c r="G708" s="640" t="s">
        <v>406</v>
      </c>
      <c r="H708" s="640"/>
    </row>
    <row r="709" spans="1:11" ht="16.5" hidden="1" customHeight="1" x14ac:dyDescent="0.3">
      <c r="A709" s="534">
        <v>45038</v>
      </c>
      <c r="B709" s="195" t="s">
        <v>743</v>
      </c>
      <c r="C709" s="485">
        <v>10000</v>
      </c>
      <c r="D709" s="485"/>
      <c r="E709" s="41"/>
      <c r="F709" s="640" t="s">
        <v>1186</v>
      </c>
      <c r="G709" s="640" t="s">
        <v>646</v>
      </c>
      <c r="H709" s="640"/>
    </row>
    <row r="710" spans="1:11" ht="16.5" hidden="1" customHeight="1" x14ac:dyDescent="0.3">
      <c r="A710" s="534">
        <v>45040</v>
      </c>
      <c r="B710" s="195" t="s">
        <v>743</v>
      </c>
      <c r="C710" s="485">
        <v>270000</v>
      </c>
      <c r="D710" s="485"/>
      <c r="E710" s="41"/>
      <c r="F710" s="640" t="s">
        <v>406</v>
      </c>
      <c r="G710" s="640" t="s">
        <v>406</v>
      </c>
      <c r="H710" s="640"/>
    </row>
    <row r="711" spans="1:11" ht="16.5" hidden="1" customHeight="1" x14ac:dyDescent="0.3">
      <c r="A711" s="534">
        <v>45042</v>
      </c>
      <c r="B711" s="195" t="s">
        <v>743</v>
      </c>
      <c r="C711" s="485">
        <v>30000</v>
      </c>
      <c r="D711" s="485"/>
      <c r="E711" s="41"/>
      <c r="F711" s="640" t="s">
        <v>406</v>
      </c>
      <c r="G711" s="640" t="s">
        <v>406</v>
      </c>
      <c r="H711" s="640"/>
    </row>
    <row r="712" spans="1:11" ht="16.5" hidden="1" customHeight="1" x14ac:dyDescent="0.3">
      <c r="A712" s="534">
        <v>45043</v>
      </c>
      <c r="B712" s="195" t="s">
        <v>743</v>
      </c>
      <c r="C712" s="485">
        <v>50000</v>
      </c>
      <c r="D712" s="485"/>
      <c r="E712" s="41"/>
      <c r="F712" s="640" t="s">
        <v>1047</v>
      </c>
      <c r="G712" s="640" t="s">
        <v>715</v>
      </c>
      <c r="H712" s="640"/>
    </row>
    <row r="713" spans="1:11" ht="16.5" hidden="1" customHeight="1" x14ac:dyDescent="0.3">
      <c r="A713" s="534">
        <v>45043</v>
      </c>
      <c r="B713" s="195" t="s">
        <v>743</v>
      </c>
      <c r="C713" s="485">
        <v>1100000</v>
      </c>
      <c r="D713" s="485"/>
      <c r="E713" s="41"/>
      <c r="F713" s="640" t="s">
        <v>406</v>
      </c>
      <c r="G713" s="640" t="s">
        <v>406</v>
      </c>
      <c r="H713" s="640"/>
    </row>
    <row r="714" spans="1:11" ht="16.5" hidden="1" customHeight="1" x14ac:dyDescent="0.3">
      <c r="A714" s="534">
        <v>45044</v>
      </c>
      <c r="B714" s="195" t="s">
        <v>743</v>
      </c>
      <c r="C714" s="485">
        <v>90000</v>
      </c>
      <c r="D714" s="485"/>
      <c r="E714" s="41"/>
      <c r="F714" s="640" t="s">
        <v>406</v>
      </c>
      <c r="G714" s="640" t="s">
        <v>406</v>
      </c>
      <c r="H714" s="640"/>
    </row>
    <row r="715" spans="1:11" ht="16.5" hidden="1" customHeight="1" x14ac:dyDescent="0.3">
      <c r="A715" s="534">
        <v>45044</v>
      </c>
      <c r="B715" s="195" t="s">
        <v>743</v>
      </c>
      <c r="C715" s="485">
        <v>20000</v>
      </c>
      <c r="D715" s="485"/>
      <c r="E715" s="41"/>
      <c r="F715" s="640" t="s">
        <v>432</v>
      </c>
      <c r="G715" s="640" t="s">
        <v>432</v>
      </c>
      <c r="H715" s="640"/>
    </row>
    <row r="716" spans="1:11" ht="16.5" hidden="1" customHeight="1" x14ac:dyDescent="0.3">
      <c r="A716" s="534">
        <v>45046</v>
      </c>
      <c r="B716" s="195" t="s">
        <v>743</v>
      </c>
      <c r="C716" s="485">
        <v>100000</v>
      </c>
      <c r="D716" s="485"/>
      <c r="E716" s="41"/>
      <c r="F716" s="640" t="s">
        <v>1147</v>
      </c>
      <c r="G716" s="640" t="s">
        <v>408</v>
      </c>
      <c r="H716" s="640"/>
      <c r="K716" s="440"/>
    </row>
    <row r="717" spans="1:11" ht="16.5" hidden="1" customHeight="1" x14ac:dyDescent="0.3">
      <c r="A717" s="534">
        <v>45046</v>
      </c>
      <c r="B717" s="195" t="s">
        <v>780</v>
      </c>
      <c r="C717" s="485"/>
      <c r="D717" s="485">
        <v>42295</v>
      </c>
      <c r="E717" s="41"/>
      <c r="F717" s="640" t="s">
        <v>793</v>
      </c>
      <c r="G717" s="640" t="s">
        <v>585</v>
      </c>
      <c r="H717" s="640"/>
      <c r="K717" s="440"/>
    </row>
    <row r="718" spans="1:11" ht="16.5" hidden="1" customHeight="1" x14ac:dyDescent="0.3">
      <c r="A718" s="534"/>
      <c r="B718" s="399" t="s">
        <v>218</v>
      </c>
      <c r="C718" s="638">
        <f>SUM(C684:C717)</f>
        <v>4390000</v>
      </c>
      <c r="D718" s="638">
        <f>SUM(D684:D717)</f>
        <v>6329795</v>
      </c>
      <c r="E718" s="41"/>
      <c r="F718" s="204"/>
      <c r="G718" s="204"/>
      <c r="H718" s="204"/>
      <c r="I718" t="s">
        <v>873</v>
      </c>
    </row>
    <row r="719" spans="1:11" ht="16.5" hidden="1" customHeight="1" x14ac:dyDescent="0.3">
      <c r="A719" s="534">
        <v>45047</v>
      </c>
      <c r="B719" s="195" t="s">
        <v>743</v>
      </c>
      <c r="C719" s="485">
        <v>30000</v>
      </c>
      <c r="D719" s="485"/>
      <c r="E719" s="41"/>
      <c r="F719" s="640" t="s">
        <v>1030</v>
      </c>
      <c r="G719" s="640" t="s">
        <v>405</v>
      </c>
      <c r="H719" s="640"/>
    </row>
    <row r="720" spans="1:11" ht="16.5" hidden="1" customHeight="1" x14ac:dyDescent="0.3">
      <c r="A720" s="534">
        <v>45048</v>
      </c>
      <c r="B720" s="195" t="s">
        <v>743</v>
      </c>
      <c r="C720" s="485">
        <v>50000</v>
      </c>
      <c r="D720" s="485"/>
      <c r="E720" s="41"/>
      <c r="F720" s="640" t="s">
        <v>1049</v>
      </c>
      <c r="G720" s="640" t="s">
        <v>465</v>
      </c>
      <c r="H720" s="640"/>
    </row>
    <row r="721" spans="1:8" ht="16.5" hidden="1" customHeight="1" x14ac:dyDescent="0.3">
      <c r="A721" s="534">
        <v>45048</v>
      </c>
      <c r="B721" s="195" t="s">
        <v>743</v>
      </c>
      <c r="C721" s="485">
        <v>10000</v>
      </c>
      <c r="D721" s="485"/>
      <c r="E721" s="41"/>
      <c r="F721" s="640" t="s">
        <v>1050</v>
      </c>
      <c r="G721" s="640" t="s">
        <v>464</v>
      </c>
      <c r="H721" s="640"/>
    </row>
    <row r="722" spans="1:8" ht="16.5" hidden="1" customHeight="1" x14ac:dyDescent="0.3">
      <c r="A722" s="534">
        <v>45048</v>
      </c>
      <c r="B722" s="195" t="s">
        <v>743</v>
      </c>
      <c r="C722" s="485">
        <v>10000</v>
      </c>
      <c r="D722" s="485"/>
      <c r="E722" s="41"/>
      <c r="F722" s="640" t="s">
        <v>1048</v>
      </c>
      <c r="G722" s="640" t="s">
        <v>422</v>
      </c>
      <c r="H722" s="640"/>
    </row>
    <row r="723" spans="1:8" ht="16.5" hidden="1" customHeight="1" x14ac:dyDescent="0.3">
      <c r="A723" s="534">
        <v>45048</v>
      </c>
      <c r="B723" s="195" t="s">
        <v>743</v>
      </c>
      <c r="C723" s="485">
        <v>20000</v>
      </c>
      <c r="D723" s="485"/>
      <c r="E723" s="41"/>
      <c r="F723" s="640" t="s">
        <v>406</v>
      </c>
      <c r="G723" s="640" t="s">
        <v>406</v>
      </c>
      <c r="H723" s="640"/>
    </row>
    <row r="724" spans="1:8" ht="16.5" hidden="1" customHeight="1" x14ac:dyDescent="0.3">
      <c r="A724" s="534">
        <v>45048</v>
      </c>
      <c r="B724" s="195" t="s">
        <v>743</v>
      </c>
      <c r="C724" s="485">
        <v>20000</v>
      </c>
      <c r="D724" s="485"/>
      <c r="E724" s="41"/>
      <c r="F724" s="640" t="s">
        <v>1128</v>
      </c>
      <c r="G724" s="640" t="s">
        <v>463</v>
      </c>
      <c r="H724" s="640"/>
    </row>
    <row r="725" spans="1:8" ht="16.5" hidden="1" customHeight="1" x14ac:dyDescent="0.3">
      <c r="A725" s="534">
        <v>45050</v>
      </c>
      <c r="B725" s="195" t="s">
        <v>743</v>
      </c>
      <c r="C725" s="485">
        <v>310000</v>
      </c>
      <c r="D725" s="485"/>
      <c r="E725" s="41"/>
      <c r="F725" s="640" t="s">
        <v>406</v>
      </c>
      <c r="G725" s="640" t="s">
        <v>406</v>
      </c>
      <c r="H725" s="640"/>
    </row>
    <row r="726" spans="1:8" ht="16.5" hidden="1" customHeight="1" x14ac:dyDescent="0.3">
      <c r="A726" s="534">
        <v>45050</v>
      </c>
      <c r="B726" s="195" t="s">
        <v>743</v>
      </c>
      <c r="C726" s="485">
        <v>1000000</v>
      </c>
      <c r="D726" s="485"/>
      <c r="E726" s="41"/>
      <c r="F726" s="640" t="s">
        <v>1165</v>
      </c>
      <c r="G726" s="640" t="s">
        <v>792</v>
      </c>
      <c r="H726" s="640"/>
    </row>
    <row r="727" spans="1:8" ht="16.5" hidden="1" customHeight="1" x14ac:dyDescent="0.3">
      <c r="A727" s="534">
        <v>45054</v>
      </c>
      <c r="B727" s="195" t="s">
        <v>743</v>
      </c>
      <c r="C727" s="485">
        <v>100000</v>
      </c>
      <c r="D727" s="485"/>
      <c r="E727" s="41"/>
      <c r="F727" s="640" t="s">
        <v>409</v>
      </c>
      <c r="G727" s="640" t="s">
        <v>409</v>
      </c>
      <c r="H727" s="640"/>
    </row>
    <row r="728" spans="1:8" ht="16.5" hidden="1" customHeight="1" x14ac:dyDescent="0.3">
      <c r="A728" s="534">
        <v>45054</v>
      </c>
      <c r="B728" s="195" t="s">
        <v>743</v>
      </c>
      <c r="C728" s="485">
        <v>20000</v>
      </c>
      <c r="D728" s="485"/>
      <c r="E728" s="41"/>
      <c r="F728" s="640" t="s">
        <v>406</v>
      </c>
      <c r="G728" s="640" t="s">
        <v>406</v>
      </c>
      <c r="H728" s="640"/>
    </row>
    <row r="729" spans="1:8" ht="16.5" hidden="1" customHeight="1" x14ac:dyDescent="0.3">
      <c r="A729" s="534">
        <v>45054</v>
      </c>
      <c r="B729" s="195" t="s">
        <v>743</v>
      </c>
      <c r="C729" s="485">
        <v>10000</v>
      </c>
      <c r="D729" s="485"/>
      <c r="E729" s="41"/>
      <c r="F729" s="640" t="s">
        <v>1037</v>
      </c>
      <c r="G729" s="640" t="s">
        <v>407</v>
      </c>
      <c r="H729" s="640"/>
    </row>
    <row r="730" spans="1:8" ht="16.5" hidden="1" customHeight="1" x14ac:dyDescent="0.3">
      <c r="A730" s="534">
        <v>45054</v>
      </c>
      <c r="B730" s="195" t="s">
        <v>172</v>
      </c>
      <c r="C730" s="485"/>
      <c r="D730" s="485">
        <v>55000</v>
      </c>
      <c r="E730" s="41"/>
      <c r="F730" s="640" t="s">
        <v>410</v>
      </c>
      <c r="G730" s="640" t="s">
        <v>410</v>
      </c>
      <c r="H730" s="640"/>
    </row>
    <row r="731" spans="1:8" ht="16.5" hidden="1" customHeight="1" x14ac:dyDescent="0.3">
      <c r="A731" s="534">
        <v>45056</v>
      </c>
      <c r="B731" s="195" t="s">
        <v>743</v>
      </c>
      <c r="C731" s="485">
        <v>50000</v>
      </c>
      <c r="D731" s="485"/>
      <c r="E731" s="41"/>
      <c r="F731" s="640" t="s">
        <v>1034</v>
      </c>
      <c r="G731" s="640" t="s">
        <v>412</v>
      </c>
      <c r="H731" s="640"/>
    </row>
    <row r="732" spans="1:8" ht="16.5" hidden="1" customHeight="1" x14ac:dyDescent="0.3">
      <c r="A732" s="534">
        <v>45056</v>
      </c>
      <c r="B732" s="195" t="s">
        <v>743</v>
      </c>
      <c r="C732" s="485">
        <v>10000</v>
      </c>
      <c r="D732" s="485"/>
      <c r="E732" s="41"/>
      <c r="F732" s="640" t="s">
        <v>1035</v>
      </c>
      <c r="G732" s="640" t="s">
        <v>510</v>
      </c>
      <c r="H732" s="640"/>
    </row>
    <row r="733" spans="1:8" ht="16.5" hidden="1" customHeight="1" x14ac:dyDescent="0.3">
      <c r="A733" s="534">
        <v>45056</v>
      </c>
      <c r="B733" s="195" t="s">
        <v>743</v>
      </c>
      <c r="C733" s="485">
        <v>20000</v>
      </c>
      <c r="D733" s="485"/>
      <c r="E733" s="41"/>
      <c r="F733" s="640" t="s">
        <v>1115</v>
      </c>
      <c r="G733" s="640" t="s">
        <v>414</v>
      </c>
      <c r="H733" s="640"/>
    </row>
    <row r="734" spans="1:8" ht="16.5" hidden="1" customHeight="1" x14ac:dyDescent="0.3">
      <c r="A734" s="534">
        <v>45056</v>
      </c>
      <c r="B734" s="195" t="s">
        <v>743</v>
      </c>
      <c r="C734" s="485">
        <v>10000</v>
      </c>
      <c r="D734" s="485"/>
      <c r="E734" s="41"/>
      <c r="F734" s="640" t="s">
        <v>1036</v>
      </c>
      <c r="G734" s="640" t="s">
        <v>415</v>
      </c>
      <c r="H734" s="640"/>
    </row>
    <row r="735" spans="1:8" ht="16.5" hidden="1" customHeight="1" x14ac:dyDescent="0.3">
      <c r="A735" s="534">
        <v>45056</v>
      </c>
      <c r="B735" s="195" t="s">
        <v>743</v>
      </c>
      <c r="C735" s="485">
        <v>495000</v>
      </c>
      <c r="D735" s="485"/>
      <c r="E735" s="41"/>
      <c r="F735" s="640" t="s">
        <v>406</v>
      </c>
      <c r="G735" s="640" t="s">
        <v>406</v>
      </c>
      <c r="H735" s="640"/>
    </row>
    <row r="736" spans="1:8" ht="16.5" hidden="1" customHeight="1" x14ac:dyDescent="0.3">
      <c r="A736" s="534">
        <v>45057</v>
      </c>
      <c r="B736" s="195" t="s">
        <v>743</v>
      </c>
      <c r="C736" s="485">
        <v>30000</v>
      </c>
      <c r="D736" s="485"/>
      <c r="E736" s="41"/>
      <c r="F736" s="640" t="s">
        <v>1040</v>
      </c>
      <c r="G736" s="640" t="s">
        <v>565</v>
      </c>
      <c r="H736" s="640"/>
    </row>
    <row r="737" spans="1:11" ht="16.5" hidden="1" customHeight="1" x14ac:dyDescent="0.3">
      <c r="A737" s="534">
        <v>45058</v>
      </c>
      <c r="B737" s="195" t="s">
        <v>743</v>
      </c>
      <c r="C737" s="485">
        <v>80000</v>
      </c>
      <c r="D737" s="485"/>
      <c r="E737" s="41"/>
      <c r="F737" s="640" t="s">
        <v>406</v>
      </c>
      <c r="G737" s="640" t="s">
        <v>406</v>
      </c>
      <c r="H737" s="640"/>
    </row>
    <row r="738" spans="1:11" ht="16.5" hidden="1" customHeight="1" x14ac:dyDescent="0.3">
      <c r="A738" s="534">
        <v>45061</v>
      </c>
      <c r="B738" s="195" t="s">
        <v>743</v>
      </c>
      <c r="C738" s="485">
        <v>50000</v>
      </c>
      <c r="D738" s="485"/>
      <c r="E738" s="41"/>
      <c r="F738" s="640" t="s">
        <v>1042</v>
      </c>
      <c r="G738" s="640" t="s">
        <v>617</v>
      </c>
      <c r="H738" s="640"/>
    </row>
    <row r="739" spans="1:11" ht="16.5" hidden="1" customHeight="1" x14ac:dyDescent="0.3">
      <c r="A739" s="534">
        <v>45061</v>
      </c>
      <c r="B739" s="195" t="s">
        <v>743</v>
      </c>
      <c r="C739" s="485">
        <v>1235000</v>
      </c>
      <c r="D739" s="485"/>
      <c r="E739" s="41"/>
      <c r="F739" s="640" t="s">
        <v>406</v>
      </c>
      <c r="G739" s="640" t="s">
        <v>406</v>
      </c>
      <c r="H739" s="640"/>
    </row>
    <row r="740" spans="1:11" ht="16.5" hidden="1" customHeight="1" x14ac:dyDescent="0.3">
      <c r="A740" s="534">
        <v>45063</v>
      </c>
      <c r="B740" s="195" t="s">
        <v>743</v>
      </c>
      <c r="C740" s="485">
        <v>10000</v>
      </c>
      <c r="D740" s="485"/>
      <c r="E740" s="41"/>
      <c r="F740" s="640" t="s">
        <v>406</v>
      </c>
      <c r="G740" s="640" t="s">
        <v>406</v>
      </c>
      <c r="H740" s="640"/>
    </row>
    <row r="741" spans="1:11" ht="16.5" hidden="1" customHeight="1" x14ac:dyDescent="0.3">
      <c r="A741" s="534">
        <v>45064</v>
      </c>
      <c r="B741" s="195" t="s">
        <v>743</v>
      </c>
      <c r="C741" s="485">
        <v>30000</v>
      </c>
      <c r="D741" s="485"/>
      <c r="E741" s="41"/>
      <c r="F741" s="640" t="s">
        <v>406</v>
      </c>
      <c r="G741" s="640" t="s">
        <v>406</v>
      </c>
      <c r="H741" s="640"/>
    </row>
    <row r="742" spans="1:11" ht="16.5" hidden="1" customHeight="1" x14ac:dyDescent="0.3">
      <c r="A742" s="534">
        <v>45065</v>
      </c>
      <c r="B742" s="195" t="s">
        <v>743</v>
      </c>
      <c r="C742" s="485">
        <v>100000</v>
      </c>
      <c r="D742" s="485"/>
      <c r="E742" s="41"/>
      <c r="F742" s="640" t="s">
        <v>1164</v>
      </c>
      <c r="G742" s="640" t="s">
        <v>416</v>
      </c>
      <c r="H742" s="640"/>
    </row>
    <row r="743" spans="1:11" ht="16.5" hidden="1" customHeight="1" x14ac:dyDescent="0.3">
      <c r="A743" s="534">
        <v>45065</v>
      </c>
      <c r="B743" s="195" t="s">
        <v>743</v>
      </c>
      <c r="C743" s="485">
        <v>20000</v>
      </c>
      <c r="D743" s="485"/>
      <c r="E743" s="41"/>
      <c r="F743" s="640" t="s">
        <v>1044</v>
      </c>
      <c r="G743" s="640" t="s">
        <v>420</v>
      </c>
      <c r="H743" s="640"/>
    </row>
    <row r="744" spans="1:11" ht="16.5" hidden="1" customHeight="1" x14ac:dyDescent="0.3">
      <c r="A744" s="534">
        <v>45068</v>
      </c>
      <c r="B744" s="195" t="s">
        <v>743</v>
      </c>
      <c r="C744" s="485">
        <v>20000</v>
      </c>
      <c r="D744" s="485"/>
      <c r="E744" s="41"/>
      <c r="F744" s="640" t="s">
        <v>1045</v>
      </c>
      <c r="G744" s="640" t="s">
        <v>419</v>
      </c>
      <c r="H744" s="640"/>
    </row>
    <row r="745" spans="1:11" ht="16.5" hidden="1" customHeight="1" x14ac:dyDescent="0.3">
      <c r="A745" s="534">
        <v>45068</v>
      </c>
      <c r="B745" s="195" t="s">
        <v>744</v>
      </c>
      <c r="C745" s="485"/>
      <c r="D745" s="485">
        <v>6494600</v>
      </c>
      <c r="E745" s="41"/>
      <c r="F745" s="640" t="s">
        <v>430</v>
      </c>
      <c r="G745" s="640" t="s">
        <v>430</v>
      </c>
      <c r="H745" s="640"/>
    </row>
    <row r="746" spans="1:11" ht="16.5" hidden="1" customHeight="1" x14ac:dyDescent="0.3">
      <c r="A746" s="534">
        <v>45068</v>
      </c>
      <c r="B746" s="195" t="s">
        <v>743</v>
      </c>
      <c r="C746" s="485">
        <v>290000</v>
      </c>
      <c r="D746" s="485"/>
      <c r="E746" s="41"/>
      <c r="F746" s="640" t="s">
        <v>406</v>
      </c>
      <c r="G746" s="640" t="s">
        <v>406</v>
      </c>
      <c r="H746" s="640"/>
    </row>
    <row r="747" spans="1:11" ht="16.5" hidden="1" customHeight="1" x14ac:dyDescent="0.3">
      <c r="A747" s="534">
        <v>45070</v>
      </c>
      <c r="B747" s="195" t="s">
        <v>743</v>
      </c>
      <c r="C747" s="485">
        <v>10000</v>
      </c>
      <c r="D747" s="485"/>
      <c r="E747" s="41"/>
      <c r="F747" s="640" t="s">
        <v>406</v>
      </c>
      <c r="G747" s="640" t="s">
        <v>406</v>
      </c>
      <c r="H747" s="640"/>
    </row>
    <row r="748" spans="1:11" ht="16.5" hidden="1" customHeight="1" x14ac:dyDescent="0.3">
      <c r="A748" s="534">
        <v>45071</v>
      </c>
      <c r="B748" s="195" t="s">
        <v>743</v>
      </c>
      <c r="C748" s="485">
        <v>10000</v>
      </c>
      <c r="D748" s="485"/>
      <c r="E748" s="41"/>
      <c r="F748" s="640" t="s">
        <v>1048</v>
      </c>
      <c r="G748" s="640" t="s">
        <v>422</v>
      </c>
      <c r="H748" s="640"/>
    </row>
    <row r="749" spans="1:11" ht="16.5" hidden="1" customHeight="1" x14ac:dyDescent="0.3">
      <c r="A749" s="534">
        <v>45076</v>
      </c>
      <c r="B749" s="195" t="s">
        <v>743</v>
      </c>
      <c r="C749" s="485">
        <v>50000</v>
      </c>
      <c r="D749" s="485"/>
      <c r="E749" s="41"/>
      <c r="F749" s="640" t="s">
        <v>1047</v>
      </c>
      <c r="G749" s="640" t="s">
        <v>715</v>
      </c>
      <c r="H749" s="640"/>
    </row>
    <row r="750" spans="1:11" ht="16.5" hidden="1" customHeight="1" x14ac:dyDescent="0.3">
      <c r="A750" s="534">
        <v>45076</v>
      </c>
      <c r="B750" s="195" t="s">
        <v>743</v>
      </c>
      <c r="C750" s="485">
        <v>1230000</v>
      </c>
      <c r="D750" s="485"/>
      <c r="E750" s="41"/>
      <c r="F750" s="640" t="s">
        <v>406</v>
      </c>
      <c r="G750" s="640" t="s">
        <v>406</v>
      </c>
      <c r="H750" s="640"/>
      <c r="K750" s="440"/>
    </row>
    <row r="751" spans="1:11" ht="16.5" hidden="1" customHeight="1" x14ac:dyDescent="0.3">
      <c r="A751" s="534">
        <v>45076</v>
      </c>
      <c r="B751" s="195" t="s">
        <v>743</v>
      </c>
      <c r="C751" s="485">
        <v>100000</v>
      </c>
      <c r="D751" s="485"/>
      <c r="E751" s="41"/>
      <c r="F751" s="640" t="s">
        <v>1147</v>
      </c>
      <c r="G751" s="640" t="s">
        <v>408</v>
      </c>
      <c r="H751" s="640"/>
    </row>
    <row r="752" spans="1:11" ht="16.5" hidden="1" customHeight="1" x14ac:dyDescent="0.3">
      <c r="A752" s="534">
        <v>45077</v>
      </c>
      <c r="B752" s="195" t="s">
        <v>743</v>
      </c>
      <c r="C752" s="485">
        <v>50000</v>
      </c>
      <c r="D752" s="485"/>
      <c r="E752" s="41"/>
      <c r="F752" s="640" t="s">
        <v>1049</v>
      </c>
      <c r="G752" s="640" t="s">
        <v>465</v>
      </c>
      <c r="H752" s="640"/>
    </row>
    <row r="753" spans="1:9" ht="16.5" hidden="1" customHeight="1" x14ac:dyDescent="0.3">
      <c r="A753" s="534">
        <v>45077</v>
      </c>
      <c r="B753" s="195" t="s">
        <v>743</v>
      </c>
      <c r="C753" s="485">
        <v>10000</v>
      </c>
      <c r="D753" s="485"/>
      <c r="E753" s="41"/>
      <c r="F753" s="640" t="s">
        <v>1050</v>
      </c>
      <c r="G753" s="640" t="s">
        <v>464</v>
      </c>
      <c r="H753" s="640"/>
    </row>
    <row r="754" spans="1:9" ht="16.5" hidden="1" customHeight="1" x14ac:dyDescent="0.3">
      <c r="A754" s="534">
        <v>45077</v>
      </c>
      <c r="B754" s="195" t="s">
        <v>743</v>
      </c>
      <c r="C754" s="485">
        <v>20000</v>
      </c>
      <c r="D754" s="485"/>
      <c r="E754" s="41"/>
      <c r="F754" s="640" t="s">
        <v>432</v>
      </c>
      <c r="G754" s="640" t="s">
        <v>432</v>
      </c>
      <c r="H754" s="640"/>
    </row>
    <row r="755" spans="1:9" ht="16.5" hidden="1" customHeight="1" x14ac:dyDescent="0.3">
      <c r="A755" s="534">
        <v>45077</v>
      </c>
      <c r="B755" s="195" t="s">
        <v>743</v>
      </c>
      <c r="C755" s="485">
        <v>20000</v>
      </c>
      <c r="D755" s="485"/>
      <c r="E755" s="41"/>
      <c r="F755" s="640" t="s">
        <v>1128</v>
      </c>
      <c r="G755" s="640" t="s">
        <v>463</v>
      </c>
      <c r="H755" s="640"/>
    </row>
    <row r="756" spans="1:9" ht="16.5" hidden="1" customHeight="1" x14ac:dyDescent="0.3">
      <c r="A756" s="534">
        <v>45077</v>
      </c>
      <c r="B756" s="195" t="s">
        <v>172</v>
      </c>
      <c r="C756" s="485"/>
      <c r="D756" s="485">
        <v>42845</v>
      </c>
      <c r="E756" s="41"/>
      <c r="F756" s="640" t="s">
        <v>793</v>
      </c>
      <c r="G756" s="640" t="s">
        <v>585</v>
      </c>
      <c r="H756" s="640"/>
    </row>
    <row r="757" spans="1:9" ht="16.5" hidden="1" customHeight="1" x14ac:dyDescent="0.3">
      <c r="A757" s="534">
        <v>45077</v>
      </c>
      <c r="B757" s="399" t="s">
        <v>218</v>
      </c>
      <c r="C757" s="638">
        <f>SUM(C719:C756)</f>
        <v>5530000</v>
      </c>
      <c r="D757" s="638">
        <f>SUM(D719:D756)</f>
        <v>6592445</v>
      </c>
      <c r="E757" s="41"/>
      <c r="F757" s="204"/>
      <c r="G757" s="204"/>
      <c r="H757" s="204"/>
      <c r="I757" t="s">
        <v>873</v>
      </c>
    </row>
    <row r="758" spans="1:9" ht="16.5" hidden="1" customHeight="1" x14ac:dyDescent="0.3">
      <c r="A758" s="534">
        <v>45078</v>
      </c>
      <c r="B758" s="195" t="s">
        <v>743</v>
      </c>
      <c r="C758" s="485">
        <v>30000</v>
      </c>
      <c r="D758" s="485"/>
      <c r="E758" s="41"/>
      <c r="F758" s="640" t="s">
        <v>1030</v>
      </c>
      <c r="G758" s="640" t="s">
        <v>405</v>
      </c>
      <c r="H758" s="640"/>
    </row>
    <row r="759" spans="1:9" ht="16.5" hidden="1" customHeight="1" x14ac:dyDescent="0.3">
      <c r="A759" s="534">
        <v>45078</v>
      </c>
      <c r="B759" s="195" t="s">
        <v>743</v>
      </c>
      <c r="C759" s="485">
        <v>80000</v>
      </c>
      <c r="D759" s="485"/>
      <c r="E759" s="41"/>
      <c r="F759" s="640" t="s">
        <v>406</v>
      </c>
      <c r="G759" s="640" t="s">
        <v>406</v>
      </c>
      <c r="H759" s="640"/>
    </row>
    <row r="760" spans="1:9" ht="16.5" hidden="1" customHeight="1" x14ac:dyDescent="0.3">
      <c r="A760" s="534">
        <v>45081</v>
      </c>
      <c r="B760" s="195" t="s">
        <v>743</v>
      </c>
      <c r="C760" s="485">
        <v>10000</v>
      </c>
      <c r="D760" s="485"/>
      <c r="E760" s="41"/>
      <c r="F760" s="640" t="s">
        <v>1037</v>
      </c>
      <c r="G760" s="640" t="s">
        <v>407</v>
      </c>
      <c r="H760" s="640"/>
    </row>
    <row r="761" spans="1:9" ht="16.5" hidden="1" customHeight="1" x14ac:dyDescent="0.3">
      <c r="A761" s="534">
        <v>45082</v>
      </c>
      <c r="B761" s="195" t="s">
        <v>743</v>
      </c>
      <c r="C761" s="485">
        <v>100000</v>
      </c>
      <c r="D761" s="485"/>
      <c r="E761" s="41"/>
      <c r="F761" s="640" t="s">
        <v>409</v>
      </c>
      <c r="G761" s="640" t="s">
        <v>409</v>
      </c>
      <c r="H761" s="640"/>
    </row>
    <row r="762" spans="1:9" ht="16.5" hidden="1" customHeight="1" x14ac:dyDescent="0.3">
      <c r="A762" s="534">
        <v>45082</v>
      </c>
      <c r="B762" s="195" t="s">
        <v>743</v>
      </c>
      <c r="C762" s="485">
        <v>250000</v>
      </c>
      <c r="D762" s="485"/>
      <c r="E762" s="41"/>
      <c r="F762" s="640" t="s">
        <v>406</v>
      </c>
      <c r="G762" s="640" t="s">
        <v>406</v>
      </c>
      <c r="H762" s="640"/>
    </row>
    <row r="763" spans="1:9" ht="16.5" hidden="1" customHeight="1" x14ac:dyDescent="0.3">
      <c r="A763" s="534">
        <v>45082</v>
      </c>
      <c r="B763" s="195" t="s">
        <v>805</v>
      </c>
      <c r="C763" s="485"/>
      <c r="D763" s="485">
        <v>55000</v>
      </c>
      <c r="E763" s="41"/>
      <c r="F763" s="640" t="s">
        <v>410</v>
      </c>
      <c r="G763" s="640" t="s">
        <v>410</v>
      </c>
      <c r="H763" s="640"/>
    </row>
    <row r="764" spans="1:9" ht="16.5" hidden="1" customHeight="1" x14ac:dyDescent="0.3">
      <c r="A764" s="534">
        <v>45084</v>
      </c>
      <c r="B764" s="195" t="s">
        <v>743</v>
      </c>
      <c r="C764" s="485">
        <v>495000</v>
      </c>
      <c r="D764" s="485"/>
      <c r="E764" s="41"/>
      <c r="F764" s="640" t="s">
        <v>406</v>
      </c>
      <c r="G764" s="640" t="s">
        <v>406</v>
      </c>
      <c r="H764" s="640"/>
    </row>
    <row r="765" spans="1:9" ht="16.5" hidden="1" customHeight="1" x14ac:dyDescent="0.3">
      <c r="A765" s="534">
        <v>45086</v>
      </c>
      <c r="B765" s="195" t="s">
        <v>743</v>
      </c>
      <c r="C765" s="485">
        <v>20000</v>
      </c>
      <c r="D765" s="485"/>
      <c r="E765" s="41"/>
      <c r="F765" s="640" t="s">
        <v>1115</v>
      </c>
      <c r="G765" s="640" t="s">
        <v>414</v>
      </c>
      <c r="H765" s="640"/>
    </row>
    <row r="766" spans="1:9" ht="16.5" hidden="1" customHeight="1" x14ac:dyDescent="0.3">
      <c r="A766" s="534">
        <v>45086</v>
      </c>
      <c r="B766" s="195" t="s">
        <v>743</v>
      </c>
      <c r="C766" s="485">
        <v>20000</v>
      </c>
      <c r="D766" s="485"/>
      <c r="E766" s="41"/>
      <c r="F766" s="640" t="s">
        <v>406</v>
      </c>
      <c r="G766" s="640" t="s">
        <v>406</v>
      </c>
      <c r="H766" s="640"/>
    </row>
    <row r="767" spans="1:9" ht="16.5" hidden="1" customHeight="1" x14ac:dyDescent="0.3">
      <c r="A767" s="534">
        <v>45086</v>
      </c>
      <c r="B767" s="195" t="s">
        <v>743</v>
      </c>
      <c r="C767" s="485">
        <v>10000</v>
      </c>
      <c r="D767" s="485"/>
      <c r="E767" s="41"/>
      <c r="F767" s="640" t="s">
        <v>1029</v>
      </c>
      <c r="G767" s="640" t="s">
        <v>682</v>
      </c>
      <c r="H767" s="640"/>
    </row>
    <row r="768" spans="1:9" ht="16.5" hidden="1" customHeight="1" x14ac:dyDescent="0.3">
      <c r="A768" s="534">
        <v>45086</v>
      </c>
      <c r="B768" s="195" t="s">
        <v>743</v>
      </c>
      <c r="C768" s="485">
        <v>20000</v>
      </c>
      <c r="D768" s="485"/>
      <c r="E768" s="41"/>
      <c r="F768" s="640" t="s">
        <v>1177</v>
      </c>
      <c r="G768" s="640" t="s">
        <v>609</v>
      </c>
      <c r="H768" s="640"/>
    </row>
    <row r="769" spans="1:8" ht="16.5" hidden="1" customHeight="1" x14ac:dyDescent="0.3">
      <c r="A769" s="534">
        <v>45089</v>
      </c>
      <c r="B769" s="195" t="s">
        <v>743</v>
      </c>
      <c r="C769" s="485">
        <v>50000</v>
      </c>
      <c r="D769" s="485"/>
      <c r="E769" s="41"/>
      <c r="F769" s="640" t="s">
        <v>1034</v>
      </c>
      <c r="G769" s="640" t="s">
        <v>412</v>
      </c>
      <c r="H769" s="640"/>
    </row>
    <row r="770" spans="1:8" ht="16.5" hidden="1" customHeight="1" x14ac:dyDescent="0.3">
      <c r="A770" s="534">
        <v>45089</v>
      </c>
      <c r="B770" s="195" t="s">
        <v>743</v>
      </c>
      <c r="C770" s="485">
        <v>30000</v>
      </c>
      <c r="D770" s="485"/>
      <c r="E770" s="41"/>
      <c r="F770" s="640" t="s">
        <v>1040</v>
      </c>
      <c r="G770" s="640" t="s">
        <v>565</v>
      </c>
      <c r="H770" s="640"/>
    </row>
    <row r="771" spans="1:8" ht="16.5" hidden="1" customHeight="1" x14ac:dyDescent="0.3">
      <c r="A771" s="534">
        <v>45089</v>
      </c>
      <c r="B771" s="195" t="s">
        <v>743</v>
      </c>
      <c r="C771" s="485">
        <v>10000</v>
      </c>
      <c r="D771" s="485"/>
      <c r="E771" s="41"/>
      <c r="F771" s="640" t="s">
        <v>1035</v>
      </c>
      <c r="G771" s="640" t="s">
        <v>510</v>
      </c>
      <c r="H771" s="640"/>
    </row>
    <row r="772" spans="1:8" ht="16.5" hidden="1" customHeight="1" x14ac:dyDescent="0.3">
      <c r="A772" s="534">
        <v>45089</v>
      </c>
      <c r="B772" s="195" t="s">
        <v>743</v>
      </c>
      <c r="C772" s="485">
        <v>10000</v>
      </c>
      <c r="D772" s="485"/>
      <c r="E772" s="41"/>
      <c r="F772" s="640" t="s">
        <v>1036</v>
      </c>
      <c r="G772" s="640" t="s">
        <v>415</v>
      </c>
      <c r="H772" s="640"/>
    </row>
    <row r="773" spans="1:8" ht="16.5" hidden="1" customHeight="1" x14ac:dyDescent="0.3">
      <c r="A773" s="534">
        <v>45091</v>
      </c>
      <c r="B773" s="195" t="s">
        <v>743</v>
      </c>
      <c r="C773" s="485">
        <v>80000</v>
      </c>
      <c r="D773" s="485"/>
      <c r="E773" s="41"/>
      <c r="F773" s="640" t="s">
        <v>406</v>
      </c>
      <c r="G773" s="640" t="s">
        <v>406</v>
      </c>
      <c r="H773" s="640"/>
    </row>
    <row r="774" spans="1:8" ht="16.5" hidden="1" customHeight="1" x14ac:dyDescent="0.3">
      <c r="A774" s="534">
        <v>45092</v>
      </c>
      <c r="B774" s="195" t="s">
        <v>743</v>
      </c>
      <c r="C774" s="485">
        <v>50000</v>
      </c>
      <c r="D774" s="485"/>
      <c r="E774" s="41"/>
      <c r="F774" s="640" t="s">
        <v>1042</v>
      </c>
      <c r="G774" s="640" t="s">
        <v>617</v>
      </c>
      <c r="H774" s="640"/>
    </row>
    <row r="775" spans="1:8" ht="16.5" hidden="1" customHeight="1" x14ac:dyDescent="0.3">
      <c r="A775" s="534">
        <v>45094</v>
      </c>
      <c r="B775" s="195" t="s">
        <v>804</v>
      </c>
      <c r="C775" s="485">
        <v>3363</v>
      </c>
      <c r="D775" s="485"/>
      <c r="E775" s="41"/>
      <c r="F775" s="640" t="s">
        <v>860</v>
      </c>
      <c r="G775" s="640" t="s">
        <v>219</v>
      </c>
      <c r="H775" s="640"/>
    </row>
    <row r="776" spans="1:8" ht="16.5" hidden="1" customHeight="1" x14ac:dyDescent="0.3">
      <c r="A776" s="534">
        <v>45095</v>
      </c>
      <c r="B776" s="195" t="s">
        <v>743</v>
      </c>
      <c r="C776" s="485">
        <v>30000</v>
      </c>
      <c r="D776" s="485"/>
      <c r="E776" s="41"/>
      <c r="F776" s="640" t="s">
        <v>1119</v>
      </c>
      <c r="G776" s="640" t="s">
        <v>431</v>
      </c>
      <c r="H776" s="640"/>
    </row>
    <row r="777" spans="1:8" ht="16.5" hidden="1" customHeight="1" x14ac:dyDescent="0.3">
      <c r="A777" s="534">
        <v>45096</v>
      </c>
      <c r="B777" s="195" t="s">
        <v>743</v>
      </c>
      <c r="C777" s="485">
        <v>1205000</v>
      </c>
      <c r="D777" s="485"/>
      <c r="E777" s="41"/>
      <c r="F777" s="640" t="s">
        <v>406</v>
      </c>
      <c r="G777" s="640" t="s">
        <v>406</v>
      </c>
      <c r="H777" s="640"/>
    </row>
    <row r="778" spans="1:8" ht="16.5" hidden="1" customHeight="1" x14ac:dyDescent="0.3">
      <c r="A778" s="534">
        <v>45096</v>
      </c>
      <c r="B778" s="195" t="s">
        <v>743</v>
      </c>
      <c r="C778" s="485">
        <v>100000</v>
      </c>
      <c r="D778" s="485"/>
      <c r="E778" s="41"/>
      <c r="F778" s="640" t="s">
        <v>1164</v>
      </c>
      <c r="G778" s="640" t="s">
        <v>416</v>
      </c>
      <c r="H778" s="640"/>
    </row>
    <row r="779" spans="1:8" ht="16.5" hidden="1" customHeight="1" x14ac:dyDescent="0.3">
      <c r="A779" s="534">
        <v>45097</v>
      </c>
      <c r="B779" s="195" t="s">
        <v>743</v>
      </c>
      <c r="C779" s="485">
        <v>20000</v>
      </c>
      <c r="D779" s="485"/>
      <c r="E779" s="41"/>
      <c r="F779" s="640" t="s">
        <v>1044</v>
      </c>
      <c r="G779" s="640" t="s">
        <v>420</v>
      </c>
      <c r="H779" s="640"/>
    </row>
    <row r="780" spans="1:8" ht="16.5" hidden="1" customHeight="1" x14ac:dyDescent="0.3">
      <c r="A780" s="534">
        <v>45097</v>
      </c>
      <c r="B780" s="195" t="s">
        <v>743</v>
      </c>
      <c r="C780" s="485">
        <v>20000</v>
      </c>
      <c r="D780" s="485"/>
      <c r="E780" s="41"/>
      <c r="F780" s="640" t="s">
        <v>1045</v>
      </c>
      <c r="G780" s="640" t="s">
        <v>419</v>
      </c>
      <c r="H780" s="640"/>
    </row>
    <row r="781" spans="1:8" ht="16.5" hidden="1" customHeight="1" x14ac:dyDescent="0.3">
      <c r="A781" s="534">
        <v>45098</v>
      </c>
      <c r="B781" s="195" t="s">
        <v>743</v>
      </c>
      <c r="C781" s="485">
        <v>30000</v>
      </c>
      <c r="D781" s="485"/>
      <c r="E781" s="41"/>
      <c r="F781" s="640" t="s">
        <v>406</v>
      </c>
      <c r="G781" s="640" t="s">
        <v>406</v>
      </c>
      <c r="H781" s="640"/>
    </row>
    <row r="782" spans="1:8" ht="16.5" hidden="1" customHeight="1" x14ac:dyDescent="0.3">
      <c r="A782" s="534">
        <v>45099</v>
      </c>
      <c r="B782" s="195" t="s">
        <v>743</v>
      </c>
      <c r="C782" s="485">
        <v>200000</v>
      </c>
      <c r="D782" s="485"/>
      <c r="E782" s="41"/>
      <c r="F782" s="640" t="s">
        <v>406</v>
      </c>
      <c r="G782" s="640" t="s">
        <v>406</v>
      </c>
      <c r="H782" s="640"/>
    </row>
    <row r="783" spans="1:8" ht="16.5" hidden="1" customHeight="1" x14ac:dyDescent="0.3">
      <c r="A783" s="534">
        <v>45099</v>
      </c>
      <c r="B783" s="195" t="s">
        <v>744</v>
      </c>
      <c r="C783" s="485"/>
      <c r="D783" s="485">
        <v>5227000</v>
      </c>
      <c r="E783" s="41"/>
      <c r="F783" s="640" t="s">
        <v>430</v>
      </c>
      <c r="G783" s="640" t="s">
        <v>430</v>
      </c>
      <c r="H783" s="640"/>
    </row>
    <row r="784" spans="1:8" ht="16.5" hidden="1" customHeight="1" x14ac:dyDescent="0.3">
      <c r="A784" s="534">
        <v>45100</v>
      </c>
      <c r="B784" s="195" t="s">
        <v>743</v>
      </c>
      <c r="C784" s="485">
        <v>70000</v>
      </c>
      <c r="D784" s="485"/>
      <c r="E784" s="41"/>
      <c r="F784" s="640" t="s">
        <v>406</v>
      </c>
      <c r="G784" s="640" t="s">
        <v>406</v>
      </c>
      <c r="H784" s="640"/>
    </row>
    <row r="785" spans="1:11" ht="16.5" hidden="1" customHeight="1" x14ac:dyDescent="0.3">
      <c r="A785" s="534">
        <v>45102</v>
      </c>
      <c r="B785" s="195" t="s">
        <v>801</v>
      </c>
      <c r="C785" s="485">
        <v>8669</v>
      </c>
      <c r="D785" s="485"/>
      <c r="E785" s="41"/>
      <c r="F785" s="640" t="s">
        <v>488</v>
      </c>
      <c r="G785" s="640" t="s">
        <v>105</v>
      </c>
      <c r="H785" s="640"/>
    </row>
    <row r="786" spans="1:11" ht="16.5" hidden="1" customHeight="1" x14ac:dyDescent="0.3">
      <c r="A786" s="534">
        <v>45102</v>
      </c>
      <c r="B786" s="195" t="s">
        <v>802</v>
      </c>
      <c r="C786" s="485"/>
      <c r="D786" s="485">
        <v>1210</v>
      </c>
      <c r="E786" s="41"/>
      <c r="F786" s="640" t="s">
        <v>489</v>
      </c>
      <c r="G786" s="640" t="s">
        <v>357</v>
      </c>
      <c r="H786" s="640"/>
    </row>
    <row r="787" spans="1:11" ht="16.5" hidden="1" customHeight="1" x14ac:dyDescent="0.3">
      <c r="A787" s="534">
        <v>45102</v>
      </c>
      <c r="B787" s="195" t="s">
        <v>803</v>
      </c>
      <c r="C787" s="485"/>
      <c r="D787" s="485">
        <v>120</v>
      </c>
      <c r="E787" s="41"/>
      <c r="F787" s="640" t="s">
        <v>490</v>
      </c>
      <c r="G787" s="640" t="s">
        <v>358</v>
      </c>
      <c r="H787" s="640"/>
    </row>
    <row r="788" spans="1:11" ht="16.5" hidden="1" customHeight="1" x14ac:dyDescent="0.3">
      <c r="A788" s="534">
        <v>45103</v>
      </c>
      <c r="B788" s="195" t="s">
        <v>743</v>
      </c>
      <c r="C788" s="485">
        <v>30000</v>
      </c>
      <c r="D788" s="485"/>
      <c r="E788" s="41"/>
      <c r="F788" s="640" t="s">
        <v>406</v>
      </c>
      <c r="G788" s="640" t="s">
        <v>406</v>
      </c>
      <c r="H788" s="640"/>
      <c r="K788" s="440"/>
    </row>
    <row r="789" spans="1:11" ht="16.5" hidden="1" customHeight="1" x14ac:dyDescent="0.3">
      <c r="A789" s="534">
        <v>45103</v>
      </c>
      <c r="B789" s="195" t="s">
        <v>743</v>
      </c>
      <c r="C789" s="485">
        <v>50000</v>
      </c>
      <c r="D789" s="485"/>
      <c r="E789" s="41"/>
      <c r="F789" s="640" t="s">
        <v>1193</v>
      </c>
      <c r="G789" s="640" t="s">
        <v>680</v>
      </c>
      <c r="H789" s="640"/>
    </row>
    <row r="790" spans="1:11" ht="16.5" hidden="1" customHeight="1" x14ac:dyDescent="0.3">
      <c r="A790" s="534">
        <v>45104</v>
      </c>
      <c r="B790" s="195" t="s">
        <v>743</v>
      </c>
      <c r="C790" s="485">
        <v>50000</v>
      </c>
      <c r="D790" s="485"/>
      <c r="E790" s="41"/>
      <c r="F790" s="640" t="s">
        <v>1047</v>
      </c>
      <c r="G790" s="640" t="s">
        <v>715</v>
      </c>
      <c r="H790" s="640"/>
    </row>
    <row r="791" spans="1:11" ht="16.5" hidden="1" customHeight="1" x14ac:dyDescent="0.3">
      <c r="A791" s="534">
        <v>45105</v>
      </c>
      <c r="B791" s="195" t="s">
        <v>743</v>
      </c>
      <c r="C791" s="485">
        <v>30000</v>
      </c>
      <c r="D791" s="485"/>
      <c r="E791" s="41"/>
      <c r="F791" s="640" t="s">
        <v>1132</v>
      </c>
      <c r="G791" s="640" t="s">
        <v>466</v>
      </c>
      <c r="H791" s="640"/>
    </row>
    <row r="792" spans="1:11" ht="16.5" hidden="1" customHeight="1" x14ac:dyDescent="0.3">
      <c r="A792" s="534">
        <v>45105</v>
      </c>
      <c r="B792" s="195" t="s">
        <v>743</v>
      </c>
      <c r="C792" s="485">
        <v>1180000</v>
      </c>
      <c r="D792" s="485"/>
      <c r="E792" s="41"/>
      <c r="F792" s="640" t="s">
        <v>406</v>
      </c>
      <c r="G792" s="640" t="s">
        <v>406</v>
      </c>
      <c r="H792" s="640"/>
    </row>
    <row r="793" spans="1:11" ht="16.5" hidden="1" customHeight="1" x14ac:dyDescent="0.3">
      <c r="A793" s="534">
        <v>45106</v>
      </c>
      <c r="B793" s="195" t="s">
        <v>743</v>
      </c>
      <c r="C793" s="485">
        <v>10000</v>
      </c>
      <c r="D793" s="485"/>
      <c r="E793" s="41"/>
      <c r="F793" s="640" t="s">
        <v>1048</v>
      </c>
      <c r="G793" s="640" t="s">
        <v>422</v>
      </c>
      <c r="H793" s="640"/>
    </row>
    <row r="794" spans="1:11" ht="16.5" hidden="1" customHeight="1" x14ac:dyDescent="0.3">
      <c r="A794" s="534">
        <v>45106</v>
      </c>
      <c r="B794" s="195" t="s">
        <v>743</v>
      </c>
      <c r="C794" s="485">
        <v>100000</v>
      </c>
      <c r="D794" s="485"/>
      <c r="E794" s="41"/>
      <c r="F794" s="640" t="s">
        <v>1147</v>
      </c>
      <c r="G794" s="640" t="s">
        <v>408</v>
      </c>
      <c r="H794" s="640"/>
    </row>
    <row r="795" spans="1:11" ht="16.5" hidden="1" customHeight="1" x14ac:dyDescent="0.3">
      <c r="A795" s="534">
        <v>45106</v>
      </c>
      <c r="B795" s="195" t="s">
        <v>743</v>
      </c>
      <c r="C795" s="485">
        <v>10000</v>
      </c>
      <c r="D795" s="485"/>
      <c r="E795" s="41"/>
      <c r="F795" s="640" t="s">
        <v>406</v>
      </c>
      <c r="G795" s="640" t="s">
        <v>406</v>
      </c>
      <c r="H795" s="640"/>
    </row>
    <row r="796" spans="1:11" ht="16.5" hidden="1" customHeight="1" x14ac:dyDescent="0.3">
      <c r="A796" s="534">
        <v>45106</v>
      </c>
      <c r="B796" s="195" t="s">
        <v>743</v>
      </c>
      <c r="C796" s="485">
        <v>10000</v>
      </c>
      <c r="D796" s="485"/>
      <c r="E796" s="41"/>
      <c r="F796" s="640" t="s">
        <v>1177</v>
      </c>
      <c r="G796" s="640" t="s">
        <v>609</v>
      </c>
      <c r="H796" s="640"/>
    </row>
    <row r="797" spans="1:11" ht="16.5" hidden="1" customHeight="1" x14ac:dyDescent="0.3">
      <c r="A797" s="534">
        <v>45107</v>
      </c>
      <c r="B797" s="195" t="s">
        <v>743</v>
      </c>
      <c r="C797" s="485">
        <v>50000</v>
      </c>
      <c r="D797" s="485"/>
      <c r="E797" s="41"/>
      <c r="F797" s="640" t="s">
        <v>1049</v>
      </c>
      <c r="G797" s="640" t="s">
        <v>465</v>
      </c>
      <c r="H797" s="640"/>
    </row>
    <row r="798" spans="1:11" ht="16.5" hidden="1" customHeight="1" x14ac:dyDescent="0.3">
      <c r="A798" s="534">
        <v>45107</v>
      </c>
      <c r="B798" s="195" t="s">
        <v>743</v>
      </c>
      <c r="C798" s="485">
        <v>10000</v>
      </c>
      <c r="D798" s="485"/>
      <c r="E798" s="41"/>
      <c r="F798" s="640" t="s">
        <v>1050</v>
      </c>
      <c r="G798" s="640" t="s">
        <v>464</v>
      </c>
      <c r="H798" s="640"/>
    </row>
    <row r="799" spans="1:11" ht="16.5" hidden="1" customHeight="1" x14ac:dyDescent="0.3">
      <c r="A799" s="534">
        <v>45107</v>
      </c>
      <c r="B799" s="195" t="s">
        <v>743</v>
      </c>
      <c r="C799" s="485">
        <v>20000</v>
      </c>
      <c r="D799" s="485"/>
      <c r="E799" s="41"/>
      <c r="F799" s="640" t="s">
        <v>432</v>
      </c>
      <c r="G799" s="640" t="s">
        <v>432</v>
      </c>
      <c r="H799" s="640"/>
    </row>
    <row r="800" spans="1:11" ht="16.5" hidden="1" customHeight="1" x14ac:dyDescent="0.3">
      <c r="A800" s="534">
        <v>45107</v>
      </c>
      <c r="B800" s="195" t="s">
        <v>743</v>
      </c>
      <c r="C800" s="485">
        <v>10000</v>
      </c>
      <c r="D800" s="485"/>
      <c r="E800" s="41"/>
      <c r="F800" s="640" t="s">
        <v>406</v>
      </c>
      <c r="G800" s="640" t="s">
        <v>406</v>
      </c>
      <c r="H800" s="640"/>
    </row>
    <row r="801" spans="1:9" ht="16.5" hidden="1" customHeight="1" x14ac:dyDescent="0.3">
      <c r="A801" s="534">
        <v>45107</v>
      </c>
      <c r="B801" s="195" t="s">
        <v>743</v>
      </c>
      <c r="C801" s="485">
        <v>20000</v>
      </c>
      <c r="D801" s="485"/>
      <c r="E801" s="41"/>
      <c r="F801" s="640" t="s">
        <v>1128</v>
      </c>
      <c r="G801" s="640" t="s">
        <v>463</v>
      </c>
      <c r="H801" s="640"/>
    </row>
    <row r="802" spans="1:9" ht="16.5" hidden="1" customHeight="1" x14ac:dyDescent="0.3">
      <c r="A802" s="534">
        <v>45107</v>
      </c>
      <c r="B802" s="195" t="s">
        <v>805</v>
      </c>
      <c r="C802" s="485"/>
      <c r="D802" s="485">
        <v>43285</v>
      </c>
      <c r="E802" s="41"/>
      <c r="F802" s="640" t="s">
        <v>793</v>
      </c>
      <c r="G802" s="640" t="s">
        <v>585</v>
      </c>
      <c r="H802" s="640"/>
    </row>
    <row r="803" spans="1:9" ht="16.5" hidden="1" customHeight="1" x14ac:dyDescent="0.3">
      <c r="A803" s="534"/>
      <c r="B803" s="399" t="s">
        <v>218</v>
      </c>
      <c r="C803" s="638">
        <f>SUM(C758:C802)</f>
        <v>4532032</v>
      </c>
      <c r="D803" s="638">
        <f>SUM(D758:D802)</f>
        <v>5326615</v>
      </c>
      <c r="E803" s="41"/>
      <c r="F803" s="204"/>
      <c r="G803" s="204"/>
      <c r="H803" s="204"/>
      <c r="I803" t="s">
        <v>873</v>
      </c>
    </row>
    <row r="804" spans="1:9" ht="16.5" hidden="1" customHeight="1" x14ac:dyDescent="0.3">
      <c r="A804" s="534">
        <v>45108</v>
      </c>
      <c r="B804" s="195" t="s">
        <v>743</v>
      </c>
      <c r="C804" s="485">
        <v>30000</v>
      </c>
      <c r="D804" s="485"/>
      <c r="E804" s="41"/>
      <c r="F804" s="640" t="s">
        <v>1030</v>
      </c>
      <c r="G804" s="640" t="s">
        <v>405</v>
      </c>
      <c r="H804" s="640"/>
    </row>
    <row r="805" spans="1:9" ht="16.5" hidden="1" customHeight="1" x14ac:dyDescent="0.3">
      <c r="A805" s="534">
        <v>45110</v>
      </c>
      <c r="B805" s="195" t="s">
        <v>743</v>
      </c>
      <c r="C805" s="485">
        <v>60000</v>
      </c>
      <c r="D805" s="485"/>
      <c r="E805" s="41"/>
      <c r="F805" s="640" t="s">
        <v>406</v>
      </c>
      <c r="G805" s="640" t="s">
        <v>406</v>
      </c>
      <c r="H805" s="640"/>
    </row>
    <row r="806" spans="1:9" ht="16.5" hidden="1" customHeight="1" x14ac:dyDescent="0.3">
      <c r="A806" s="534">
        <v>45110</v>
      </c>
      <c r="B806" s="195" t="s">
        <v>743</v>
      </c>
      <c r="C806" s="485">
        <v>10000</v>
      </c>
      <c r="D806" s="485"/>
      <c r="E806" s="41"/>
      <c r="F806" s="640" t="s">
        <v>1037</v>
      </c>
      <c r="G806" s="640" t="s">
        <v>407</v>
      </c>
      <c r="H806" s="640"/>
    </row>
    <row r="807" spans="1:9" ht="16.5" hidden="1" customHeight="1" x14ac:dyDescent="0.3">
      <c r="A807" s="534">
        <v>45111</v>
      </c>
      <c r="B807" s="195" t="s">
        <v>743</v>
      </c>
      <c r="C807" s="485">
        <v>1100000</v>
      </c>
      <c r="D807" s="485"/>
      <c r="E807" s="41"/>
      <c r="F807" s="640" t="s">
        <v>1166</v>
      </c>
      <c r="G807" s="640" t="s">
        <v>568</v>
      </c>
      <c r="H807" s="640"/>
    </row>
    <row r="808" spans="1:9" ht="16.5" hidden="1" customHeight="1" x14ac:dyDescent="0.3">
      <c r="A808" s="534">
        <v>45112</v>
      </c>
      <c r="B808" s="195" t="s">
        <v>743</v>
      </c>
      <c r="C808" s="485">
        <v>100000</v>
      </c>
      <c r="D808" s="485"/>
      <c r="E808" s="41"/>
      <c r="F808" s="640" t="s">
        <v>409</v>
      </c>
      <c r="G808" s="640" t="s">
        <v>409</v>
      </c>
      <c r="H808" s="640"/>
    </row>
    <row r="809" spans="1:9" ht="16.5" hidden="1" customHeight="1" x14ac:dyDescent="0.3">
      <c r="A809" s="534">
        <v>45112</v>
      </c>
      <c r="B809" s="195" t="s">
        <v>743</v>
      </c>
      <c r="C809" s="485">
        <v>250000</v>
      </c>
      <c r="D809" s="485"/>
      <c r="E809" s="41"/>
      <c r="F809" s="640" t="s">
        <v>406</v>
      </c>
      <c r="G809" s="640" t="s">
        <v>406</v>
      </c>
      <c r="H809" s="640"/>
    </row>
    <row r="810" spans="1:9" ht="16.5" hidden="1" customHeight="1" x14ac:dyDescent="0.3">
      <c r="A810" s="534">
        <v>45112</v>
      </c>
      <c r="B810" s="195" t="s">
        <v>130</v>
      </c>
      <c r="C810" s="485"/>
      <c r="D810" s="485">
        <v>55000</v>
      </c>
      <c r="E810" s="41"/>
      <c r="F810" s="640" t="s">
        <v>410</v>
      </c>
      <c r="G810" s="640" t="s">
        <v>410</v>
      </c>
      <c r="H810" s="640"/>
    </row>
    <row r="811" spans="1:9" ht="16.5" hidden="1" customHeight="1" x14ac:dyDescent="0.3">
      <c r="A811" s="534">
        <v>45113</v>
      </c>
      <c r="B811" s="195" t="s">
        <v>743</v>
      </c>
      <c r="C811" s="485">
        <v>20000</v>
      </c>
      <c r="D811" s="485"/>
      <c r="E811" s="41"/>
      <c r="F811" s="640" t="s">
        <v>406</v>
      </c>
      <c r="G811" s="640" t="s">
        <v>406</v>
      </c>
      <c r="H811" s="640"/>
    </row>
    <row r="812" spans="1:9" ht="16.5" hidden="1" customHeight="1" x14ac:dyDescent="0.3">
      <c r="A812" s="534">
        <v>45113</v>
      </c>
      <c r="B812" s="195" t="s">
        <v>744</v>
      </c>
      <c r="C812" s="485"/>
      <c r="D812" s="485">
        <v>6000000</v>
      </c>
      <c r="E812" s="41"/>
      <c r="F812" s="640" t="s">
        <v>430</v>
      </c>
      <c r="G812" s="640" t="s">
        <v>430</v>
      </c>
      <c r="H812" s="640"/>
    </row>
    <row r="813" spans="1:9" ht="16.5" hidden="1" customHeight="1" x14ac:dyDescent="0.3">
      <c r="A813" s="534">
        <v>45113</v>
      </c>
      <c r="B813" s="195" t="s">
        <v>744</v>
      </c>
      <c r="C813" s="485"/>
      <c r="D813" s="485">
        <v>1856000</v>
      </c>
      <c r="E813" s="41"/>
      <c r="F813" s="640" t="s">
        <v>430</v>
      </c>
      <c r="G813" s="640" t="s">
        <v>430</v>
      </c>
      <c r="H813" s="640"/>
    </row>
    <row r="814" spans="1:9" ht="16.5" hidden="1" customHeight="1" x14ac:dyDescent="0.3">
      <c r="A814" s="534">
        <v>45114</v>
      </c>
      <c r="B814" s="195" t="s">
        <v>743</v>
      </c>
      <c r="C814" s="485">
        <v>475000</v>
      </c>
      <c r="D814" s="485"/>
      <c r="E814" s="41"/>
      <c r="F814" s="640" t="s">
        <v>406</v>
      </c>
      <c r="G814" s="640" t="s">
        <v>406</v>
      </c>
      <c r="H814" s="640"/>
    </row>
    <row r="815" spans="1:9" ht="16.5" hidden="1" customHeight="1" x14ac:dyDescent="0.3">
      <c r="A815" s="534">
        <v>45117</v>
      </c>
      <c r="B815" s="195" t="s">
        <v>743</v>
      </c>
      <c r="C815" s="485">
        <v>50000</v>
      </c>
      <c r="D815" s="485"/>
      <c r="E815" s="41"/>
      <c r="F815" s="640" t="s">
        <v>1034</v>
      </c>
      <c r="G815" s="640" t="s">
        <v>412</v>
      </c>
      <c r="H815" s="640"/>
    </row>
    <row r="816" spans="1:9" ht="16.5" hidden="1" customHeight="1" x14ac:dyDescent="0.3">
      <c r="A816" s="534">
        <v>45117</v>
      </c>
      <c r="B816" s="195" t="s">
        <v>743</v>
      </c>
      <c r="C816" s="485">
        <v>10000</v>
      </c>
      <c r="D816" s="485"/>
      <c r="E816" s="41"/>
      <c r="F816" s="640" t="s">
        <v>1035</v>
      </c>
      <c r="G816" s="640" t="s">
        <v>510</v>
      </c>
      <c r="H816" s="640"/>
    </row>
    <row r="817" spans="1:8" ht="16.5" hidden="1" customHeight="1" x14ac:dyDescent="0.3">
      <c r="A817" s="534">
        <v>45117</v>
      </c>
      <c r="B817" s="195" t="s">
        <v>743</v>
      </c>
      <c r="C817" s="485">
        <v>20000</v>
      </c>
      <c r="D817" s="485"/>
      <c r="E817" s="41"/>
      <c r="F817" s="640" t="s">
        <v>1115</v>
      </c>
      <c r="G817" s="640" t="s">
        <v>819</v>
      </c>
      <c r="H817" s="640"/>
    </row>
    <row r="818" spans="1:8" ht="16.5" hidden="1" customHeight="1" x14ac:dyDescent="0.3">
      <c r="A818" s="534">
        <v>45117</v>
      </c>
      <c r="B818" s="195" t="s">
        <v>743</v>
      </c>
      <c r="C818" s="485">
        <v>10000</v>
      </c>
      <c r="D818" s="485"/>
      <c r="E818" s="41"/>
      <c r="F818" s="640" t="s">
        <v>1036</v>
      </c>
      <c r="G818" s="640" t="s">
        <v>415</v>
      </c>
      <c r="H818" s="640"/>
    </row>
    <row r="819" spans="1:8" ht="16.5" hidden="1" customHeight="1" x14ac:dyDescent="0.3">
      <c r="A819" s="534">
        <v>45117</v>
      </c>
      <c r="B819" s="195" t="s">
        <v>743</v>
      </c>
      <c r="C819" s="485">
        <v>20000</v>
      </c>
      <c r="D819" s="485"/>
      <c r="E819" s="41"/>
      <c r="F819" s="640" t="s">
        <v>406</v>
      </c>
      <c r="G819" s="640" t="s">
        <v>406</v>
      </c>
      <c r="H819" s="640"/>
    </row>
    <row r="820" spans="1:8" ht="16.5" hidden="1" customHeight="1" x14ac:dyDescent="0.3">
      <c r="A820" s="534">
        <v>45118</v>
      </c>
      <c r="B820" s="195" t="s">
        <v>743</v>
      </c>
      <c r="C820" s="485">
        <v>30000</v>
      </c>
      <c r="D820" s="485"/>
      <c r="E820" s="41"/>
      <c r="F820" s="640" t="s">
        <v>1040</v>
      </c>
      <c r="G820" s="640" t="s">
        <v>565</v>
      </c>
      <c r="H820" s="640"/>
    </row>
    <row r="821" spans="1:8" ht="16.5" hidden="1" customHeight="1" x14ac:dyDescent="0.3">
      <c r="A821" s="534">
        <v>45119</v>
      </c>
      <c r="B821" s="195" t="s">
        <v>743</v>
      </c>
      <c r="C821" s="485">
        <v>80000</v>
      </c>
      <c r="D821" s="485"/>
      <c r="E821" s="41"/>
      <c r="F821" s="640" t="s">
        <v>406</v>
      </c>
      <c r="G821" s="640" t="s">
        <v>406</v>
      </c>
      <c r="H821" s="640"/>
    </row>
    <row r="822" spans="1:8" ht="16.5" hidden="1" customHeight="1" x14ac:dyDescent="0.3">
      <c r="A822" s="534">
        <v>45124</v>
      </c>
      <c r="B822" s="195" t="s">
        <v>743</v>
      </c>
      <c r="C822" s="485">
        <v>50000</v>
      </c>
      <c r="D822" s="485"/>
      <c r="E822" s="41"/>
      <c r="F822" s="640" t="s">
        <v>1042</v>
      </c>
      <c r="G822" s="640" t="s">
        <v>617</v>
      </c>
      <c r="H822" s="640"/>
    </row>
    <row r="823" spans="1:8" ht="16.5" hidden="1" customHeight="1" x14ac:dyDescent="0.3">
      <c r="A823" s="534">
        <v>45124</v>
      </c>
      <c r="B823" s="195" t="s">
        <v>743</v>
      </c>
      <c r="C823" s="485">
        <v>1000000</v>
      </c>
      <c r="D823" s="485"/>
      <c r="E823" s="41"/>
      <c r="F823" s="640" t="s">
        <v>1205</v>
      </c>
      <c r="G823" s="640" t="s">
        <v>810</v>
      </c>
      <c r="H823" s="640"/>
    </row>
    <row r="824" spans="1:8" ht="16.5" hidden="1" customHeight="1" x14ac:dyDescent="0.3">
      <c r="A824" s="534">
        <v>45126</v>
      </c>
      <c r="B824" s="195" t="s">
        <v>743</v>
      </c>
      <c r="C824" s="485">
        <v>1215000</v>
      </c>
      <c r="D824" s="485"/>
      <c r="E824" s="41"/>
      <c r="F824" s="640" t="s">
        <v>406</v>
      </c>
      <c r="G824" s="640" t="s">
        <v>406</v>
      </c>
      <c r="H824" s="640"/>
    </row>
    <row r="825" spans="1:8" ht="16.5" hidden="1" customHeight="1" x14ac:dyDescent="0.3">
      <c r="A825" s="534">
        <v>45127</v>
      </c>
      <c r="B825" s="195" t="s">
        <v>743</v>
      </c>
      <c r="C825" s="485">
        <v>20000</v>
      </c>
      <c r="D825" s="485"/>
      <c r="E825" s="41"/>
      <c r="F825" s="640" t="s">
        <v>1044</v>
      </c>
      <c r="G825" s="640" t="s">
        <v>420</v>
      </c>
      <c r="H825" s="640"/>
    </row>
    <row r="826" spans="1:8" ht="16.5" hidden="1" customHeight="1" x14ac:dyDescent="0.3">
      <c r="A826" s="534">
        <v>45127</v>
      </c>
      <c r="B826" s="195" t="s">
        <v>743</v>
      </c>
      <c r="C826" s="485">
        <v>20000</v>
      </c>
      <c r="D826" s="485"/>
      <c r="E826" s="41"/>
      <c r="F826" s="640" t="s">
        <v>1045</v>
      </c>
      <c r="G826" s="640" t="s">
        <v>419</v>
      </c>
      <c r="H826" s="640"/>
    </row>
    <row r="827" spans="1:8" ht="16.5" hidden="1" customHeight="1" x14ac:dyDescent="0.3">
      <c r="A827" s="534">
        <v>45131</v>
      </c>
      <c r="B827" s="195" t="s">
        <v>743</v>
      </c>
      <c r="C827" s="485">
        <v>280000</v>
      </c>
      <c r="D827" s="485"/>
      <c r="E827" s="41"/>
      <c r="F827" s="640" t="s">
        <v>406</v>
      </c>
      <c r="G827" s="640" t="s">
        <v>406</v>
      </c>
      <c r="H827" s="640"/>
    </row>
    <row r="828" spans="1:8" ht="16.5" hidden="1" customHeight="1" x14ac:dyDescent="0.3">
      <c r="A828" s="534">
        <v>45131</v>
      </c>
      <c r="B828" s="195" t="s">
        <v>743</v>
      </c>
      <c r="C828" s="485">
        <v>100000</v>
      </c>
      <c r="D828" s="485"/>
      <c r="E828" s="41"/>
      <c r="F828" s="640" t="s">
        <v>1164</v>
      </c>
      <c r="G828" s="640" t="s">
        <v>416</v>
      </c>
      <c r="H828" s="640"/>
    </row>
    <row r="829" spans="1:8" ht="16.5" hidden="1" customHeight="1" x14ac:dyDescent="0.3">
      <c r="A829" s="534">
        <v>45133</v>
      </c>
      <c r="B829" s="195" t="s">
        <v>743</v>
      </c>
      <c r="C829" s="485">
        <v>30000</v>
      </c>
      <c r="D829" s="485"/>
      <c r="E829" s="41"/>
      <c r="F829" s="640" t="s">
        <v>406</v>
      </c>
      <c r="G829" s="640" t="s">
        <v>406</v>
      </c>
      <c r="H829" s="640"/>
    </row>
    <row r="830" spans="1:8" ht="16.5" hidden="1" customHeight="1" x14ac:dyDescent="0.3">
      <c r="A830" s="534">
        <v>45133</v>
      </c>
      <c r="B830" s="195" t="s">
        <v>743</v>
      </c>
      <c r="C830" s="485">
        <v>50000</v>
      </c>
      <c r="D830" s="485"/>
      <c r="E830" s="41"/>
      <c r="F830" s="640" t="s">
        <v>1134</v>
      </c>
      <c r="G830" s="640" t="s">
        <v>567</v>
      </c>
      <c r="H830" s="640"/>
    </row>
    <row r="831" spans="1:8" ht="16.5" hidden="1" customHeight="1" x14ac:dyDescent="0.3">
      <c r="A831" s="534">
        <v>45133</v>
      </c>
      <c r="B831" s="195" t="s">
        <v>743</v>
      </c>
      <c r="C831" s="485">
        <v>10000</v>
      </c>
      <c r="D831" s="485"/>
      <c r="E831" s="41"/>
      <c r="F831" s="640" t="s">
        <v>1206</v>
      </c>
      <c r="G831" s="640" t="s">
        <v>807</v>
      </c>
      <c r="H831" s="640"/>
    </row>
    <row r="832" spans="1:8" ht="16.5" hidden="1" customHeight="1" x14ac:dyDescent="0.3">
      <c r="A832" s="534">
        <v>45133</v>
      </c>
      <c r="B832" s="195" t="s">
        <v>743</v>
      </c>
      <c r="C832" s="485">
        <v>10000</v>
      </c>
      <c r="D832" s="485"/>
      <c r="E832" s="41"/>
      <c r="F832" s="640" t="s">
        <v>1206</v>
      </c>
      <c r="G832" s="640" t="s">
        <v>808</v>
      </c>
      <c r="H832" s="640"/>
    </row>
    <row r="833" spans="1:11" ht="16.5" hidden="1" customHeight="1" x14ac:dyDescent="0.3">
      <c r="A833" s="534">
        <v>45133</v>
      </c>
      <c r="B833" s="195" t="s">
        <v>743</v>
      </c>
      <c r="C833" s="485">
        <v>10000</v>
      </c>
      <c r="D833" s="485"/>
      <c r="E833" s="41"/>
      <c r="F833" s="640" t="s">
        <v>1207</v>
      </c>
      <c r="G833" s="640" t="s">
        <v>809</v>
      </c>
      <c r="H833" s="640"/>
    </row>
    <row r="834" spans="1:11" ht="16.5" hidden="1" customHeight="1" x14ac:dyDescent="0.3">
      <c r="A834" s="534">
        <v>45134</v>
      </c>
      <c r="B834" s="195" t="s">
        <v>743</v>
      </c>
      <c r="C834" s="485">
        <v>50000</v>
      </c>
      <c r="D834" s="485"/>
      <c r="E834" s="41"/>
      <c r="F834" s="640" t="s">
        <v>1047</v>
      </c>
      <c r="G834" s="640" t="s">
        <v>715</v>
      </c>
      <c r="H834" s="640"/>
    </row>
    <row r="835" spans="1:11" ht="16.5" hidden="1" customHeight="1" x14ac:dyDescent="0.3">
      <c r="A835" s="534">
        <v>45134</v>
      </c>
      <c r="B835" s="195" t="s">
        <v>743</v>
      </c>
      <c r="C835" s="485">
        <v>1110000</v>
      </c>
      <c r="D835" s="485"/>
      <c r="E835" s="41"/>
      <c r="F835" s="640" t="s">
        <v>406</v>
      </c>
      <c r="G835" s="640" t="s">
        <v>406</v>
      </c>
      <c r="H835" s="640"/>
      <c r="K835" s="440"/>
    </row>
    <row r="836" spans="1:11" ht="16.5" hidden="1" customHeight="1" x14ac:dyDescent="0.3">
      <c r="A836" s="534">
        <v>45134</v>
      </c>
      <c r="B836" s="195" t="s">
        <v>743</v>
      </c>
      <c r="C836" s="485">
        <v>10000</v>
      </c>
      <c r="D836" s="485"/>
      <c r="E836" s="41"/>
      <c r="F836" s="640" t="s">
        <v>1029</v>
      </c>
      <c r="G836" s="640" t="s">
        <v>682</v>
      </c>
      <c r="H836" s="640"/>
    </row>
    <row r="837" spans="1:11" ht="16.5" hidden="1" customHeight="1" x14ac:dyDescent="0.3">
      <c r="A837" s="534">
        <v>45135</v>
      </c>
      <c r="B837" s="195" t="s">
        <v>743</v>
      </c>
      <c r="C837" s="485">
        <v>30000</v>
      </c>
      <c r="D837" s="485"/>
      <c r="E837" s="41"/>
      <c r="F837" s="640" t="s">
        <v>1132</v>
      </c>
      <c r="G837" s="640" t="s">
        <v>466</v>
      </c>
      <c r="H837" s="640"/>
    </row>
    <row r="838" spans="1:11" ht="16.5" hidden="1" customHeight="1" x14ac:dyDescent="0.3">
      <c r="A838" s="534">
        <v>45135</v>
      </c>
      <c r="B838" s="195" t="s">
        <v>743</v>
      </c>
      <c r="C838" s="485">
        <v>70000</v>
      </c>
      <c r="D838" s="485"/>
      <c r="E838" s="41"/>
      <c r="F838" s="640" t="s">
        <v>406</v>
      </c>
      <c r="G838" s="640" t="s">
        <v>406</v>
      </c>
      <c r="H838" s="640"/>
    </row>
    <row r="839" spans="1:11" ht="16.5" hidden="1" customHeight="1" x14ac:dyDescent="0.3">
      <c r="A839" s="534">
        <v>45138</v>
      </c>
      <c r="B839" s="195" t="s">
        <v>743</v>
      </c>
      <c r="C839" s="485">
        <v>50000</v>
      </c>
      <c r="D839" s="485"/>
      <c r="E839" s="41"/>
      <c r="F839" s="640" t="s">
        <v>1049</v>
      </c>
      <c r="G839" s="640" t="s">
        <v>465</v>
      </c>
      <c r="H839" s="640"/>
    </row>
    <row r="840" spans="1:11" ht="16.5" hidden="1" customHeight="1" x14ac:dyDescent="0.3">
      <c r="A840" s="534">
        <v>45138</v>
      </c>
      <c r="B840" s="195" t="s">
        <v>743</v>
      </c>
      <c r="C840" s="485">
        <v>10000</v>
      </c>
      <c r="D840" s="485"/>
      <c r="E840" s="41"/>
      <c r="F840" s="640" t="s">
        <v>1050</v>
      </c>
      <c r="G840" s="640" t="s">
        <v>464</v>
      </c>
      <c r="H840" s="640"/>
    </row>
    <row r="841" spans="1:11" ht="16.5" hidden="1" customHeight="1" x14ac:dyDescent="0.3">
      <c r="A841" s="534">
        <v>45138</v>
      </c>
      <c r="B841" s="195" t="s">
        <v>743</v>
      </c>
      <c r="C841" s="485">
        <v>10000</v>
      </c>
      <c r="D841" s="485"/>
      <c r="E841" s="41"/>
      <c r="F841" s="640" t="s">
        <v>1048</v>
      </c>
      <c r="G841" s="640" t="s">
        <v>422</v>
      </c>
      <c r="H841" s="640"/>
    </row>
    <row r="842" spans="1:11" ht="16.5" hidden="1" customHeight="1" x14ac:dyDescent="0.3">
      <c r="A842" s="534">
        <v>45138</v>
      </c>
      <c r="B842" s="195" t="s">
        <v>743</v>
      </c>
      <c r="C842" s="485">
        <v>20000</v>
      </c>
      <c r="D842" s="485"/>
      <c r="E842" s="41"/>
      <c r="F842" s="640" t="s">
        <v>406</v>
      </c>
      <c r="G842" s="640" t="s">
        <v>406</v>
      </c>
      <c r="H842" s="640"/>
    </row>
    <row r="843" spans="1:11" ht="16.5" hidden="1" customHeight="1" x14ac:dyDescent="0.3">
      <c r="A843" s="534">
        <v>45138</v>
      </c>
      <c r="B843" s="195" t="s">
        <v>743</v>
      </c>
      <c r="C843" s="485">
        <v>20000</v>
      </c>
      <c r="D843" s="485"/>
      <c r="E843" s="41"/>
      <c r="F843" s="640" t="s">
        <v>432</v>
      </c>
      <c r="G843" s="640" t="s">
        <v>432</v>
      </c>
      <c r="H843" s="640"/>
    </row>
    <row r="844" spans="1:11" ht="16.5" hidden="1" customHeight="1" x14ac:dyDescent="0.3">
      <c r="A844" s="534">
        <v>45138</v>
      </c>
      <c r="B844" s="195" t="s">
        <v>743</v>
      </c>
      <c r="C844" s="485">
        <v>20000</v>
      </c>
      <c r="D844" s="485"/>
      <c r="E844" s="41"/>
      <c r="F844" s="640" t="s">
        <v>1128</v>
      </c>
      <c r="G844" s="640" t="s">
        <v>463</v>
      </c>
      <c r="H844" s="640"/>
    </row>
    <row r="845" spans="1:11" ht="16.5" hidden="1" customHeight="1" x14ac:dyDescent="0.3">
      <c r="A845" s="534">
        <v>45138</v>
      </c>
      <c r="B845" s="195" t="s">
        <v>130</v>
      </c>
      <c r="C845" s="485"/>
      <c r="D845" s="485">
        <v>42460</v>
      </c>
      <c r="E845" s="41"/>
      <c r="F845" s="640" t="s">
        <v>793</v>
      </c>
      <c r="G845" s="640" t="s">
        <v>585</v>
      </c>
      <c r="H845" s="640"/>
    </row>
    <row r="846" spans="1:11" ht="16.5" hidden="1" customHeight="1" x14ac:dyDescent="0.3">
      <c r="A846" s="534"/>
      <c r="B846" s="399" t="s">
        <v>218</v>
      </c>
      <c r="C846" s="638">
        <f>SUM(C804:C845)</f>
        <v>6460000</v>
      </c>
      <c r="D846" s="638">
        <f>SUM(D804:D845)</f>
        <v>7953460</v>
      </c>
      <c r="E846" s="41"/>
      <c r="F846" s="204"/>
      <c r="G846" s="204"/>
      <c r="H846" s="204"/>
      <c r="I846" t="s">
        <v>873</v>
      </c>
    </row>
    <row r="847" spans="1:11" ht="16.5" hidden="1" customHeight="1" x14ac:dyDescent="0.3">
      <c r="A847" s="534">
        <v>45139</v>
      </c>
      <c r="B847" s="195" t="s">
        <v>743</v>
      </c>
      <c r="C847" s="485">
        <v>30000</v>
      </c>
      <c r="D847" s="485"/>
      <c r="E847" s="41"/>
      <c r="F847" s="640" t="s">
        <v>1030</v>
      </c>
      <c r="G847" s="640" t="s">
        <v>405</v>
      </c>
      <c r="H847" s="640"/>
    </row>
    <row r="848" spans="1:11" ht="16.5" hidden="1" customHeight="1" x14ac:dyDescent="0.3">
      <c r="A848" s="534">
        <v>45140</v>
      </c>
      <c r="B848" s="195" t="s">
        <v>743</v>
      </c>
      <c r="C848" s="485">
        <v>60000</v>
      </c>
      <c r="D848" s="485"/>
      <c r="E848" s="41"/>
      <c r="F848" s="640" t="s">
        <v>406</v>
      </c>
      <c r="G848" s="640" t="s">
        <v>406</v>
      </c>
      <c r="H848" s="640"/>
    </row>
    <row r="849" spans="1:8" ht="16.5" hidden="1" customHeight="1" x14ac:dyDescent="0.3">
      <c r="A849" s="534">
        <v>45141</v>
      </c>
      <c r="B849" s="195" t="s">
        <v>743</v>
      </c>
      <c r="C849" s="485">
        <v>250000</v>
      </c>
      <c r="D849" s="485"/>
      <c r="E849" s="41"/>
      <c r="F849" s="640" t="s">
        <v>406</v>
      </c>
      <c r="G849" s="640" t="s">
        <v>406</v>
      </c>
      <c r="H849" s="640"/>
    </row>
    <row r="850" spans="1:8" ht="16.5" hidden="1" customHeight="1" x14ac:dyDescent="0.3">
      <c r="A850" s="534">
        <v>45141</v>
      </c>
      <c r="B850" s="195" t="s">
        <v>822</v>
      </c>
      <c r="C850" s="485"/>
      <c r="D850" s="485">
        <v>2144000</v>
      </c>
      <c r="E850" s="41"/>
      <c r="F850" s="640" t="s">
        <v>430</v>
      </c>
      <c r="G850" s="640" t="s">
        <v>430</v>
      </c>
      <c r="H850" s="640"/>
    </row>
    <row r="851" spans="1:8" ht="16.5" hidden="1" customHeight="1" x14ac:dyDescent="0.3">
      <c r="A851" s="534">
        <v>45141</v>
      </c>
      <c r="B851" s="195" t="s">
        <v>822</v>
      </c>
      <c r="C851" s="485"/>
      <c r="D851" s="485">
        <v>4000000</v>
      </c>
      <c r="E851" s="41"/>
      <c r="F851" s="640" t="s">
        <v>430</v>
      </c>
      <c r="G851" s="640" t="s">
        <v>430</v>
      </c>
      <c r="H851" s="640"/>
    </row>
    <row r="852" spans="1:8" ht="16.5" hidden="1" customHeight="1" x14ac:dyDescent="0.3">
      <c r="A852" s="534">
        <v>45143</v>
      </c>
      <c r="B852" s="195" t="s">
        <v>743</v>
      </c>
      <c r="C852" s="485">
        <v>10000</v>
      </c>
      <c r="D852" s="485"/>
      <c r="E852" s="41"/>
      <c r="F852" s="640" t="s">
        <v>1037</v>
      </c>
      <c r="G852" s="640" t="s">
        <v>407</v>
      </c>
      <c r="H852" s="640"/>
    </row>
    <row r="853" spans="1:8" ht="16.5" hidden="1" customHeight="1" x14ac:dyDescent="0.3">
      <c r="A853" s="534">
        <v>45145</v>
      </c>
      <c r="B853" s="195" t="s">
        <v>743</v>
      </c>
      <c r="C853" s="485">
        <v>100000</v>
      </c>
      <c r="D853" s="485"/>
      <c r="E853" s="41"/>
      <c r="F853" s="640" t="s">
        <v>409</v>
      </c>
      <c r="G853" s="640" t="s">
        <v>409</v>
      </c>
      <c r="H853" s="640"/>
    </row>
    <row r="854" spans="1:8" ht="16.5" hidden="1" customHeight="1" x14ac:dyDescent="0.3">
      <c r="A854" s="534">
        <v>45145</v>
      </c>
      <c r="B854" s="195" t="s">
        <v>743</v>
      </c>
      <c r="C854" s="485">
        <v>20000</v>
      </c>
      <c r="D854" s="485"/>
      <c r="E854" s="41"/>
      <c r="F854" s="640" t="s">
        <v>406</v>
      </c>
      <c r="G854" s="640" t="s">
        <v>406</v>
      </c>
      <c r="H854" s="640"/>
    </row>
    <row r="855" spans="1:8" ht="16.5" hidden="1" customHeight="1" x14ac:dyDescent="0.3">
      <c r="A855" s="534">
        <v>45145</v>
      </c>
      <c r="B855" s="195" t="s">
        <v>823</v>
      </c>
      <c r="C855" s="485"/>
      <c r="D855" s="485">
        <v>55000</v>
      </c>
      <c r="E855" s="41"/>
      <c r="F855" s="640" t="s">
        <v>410</v>
      </c>
      <c r="G855" s="640" t="s">
        <v>410</v>
      </c>
      <c r="H855" s="640"/>
    </row>
    <row r="856" spans="1:8" ht="16.5" hidden="1" customHeight="1" x14ac:dyDescent="0.3">
      <c r="A856" s="534">
        <v>45146</v>
      </c>
      <c r="B856" s="195" t="s">
        <v>743</v>
      </c>
      <c r="C856" s="485">
        <v>100000</v>
      </c>
      <c r="D856" s="485"/>
      <c r="E856" s="41"/>
      <c r="F856" s="640" t="s">
        <v>1147</v>
      </c>
      <c r="G856" s="640" t="s">
        <v>408</v>
      </c>
      <c r="H856" s="640"/>
    </row>
    <row r="857" spans="1:8" ht="16.5" hidden="1" customHeight="1" x14ac:dyDescent="0.3">
      <c r="A857" s="534">
        <v>45146</v>
      </c>
      <c r="B857" s="195" t="s">
        <v>743</v>
      </c>
      <c r="C857" s="485">
        <v>50000</v>
      </c>
      <c r="D857" s="485"/>
      <c r="E857" s="41"/>
      <c r="F857" s="640" t="s">
        <v>1193</v>
      </c>
      <c r="G857" s="640" t="s">
        <v>680</v>
      </c>
      <c r="H857" s="640"/>
    </row>
    <row r="858" spans="1:8" ht="16.5" hidden="1" customHeight="1" x14ac:dyDescent="0.3">
      <c r="A858" s="534">
        <v>45147</v>
      </c>
      <c r="B858" s="195" t="s">
        <v>743</v>
      </c>
      <c r="C858" s="485">
        <v>490000</v>
      </c>
      <c r="D858" s="485"/>
      <c r="E858" s="41"/>
      <c r="F858" s="640" t="s">
        <v>406</v>
      </c>
      <c r="G858" s="640" t="s">
        <v>406</v>
      </c>
      <c r="H858" s="640"/>
    </row>
    <row r="859" spans="1:8" ht="16.5" hidden="1" customHeight="1" x14ac:dyDescent="0.3">
      <c r="A859" s="534">
        <v>45148</v>
      </c>
      <c r="B859" s="195" t="s">
        <v>743</v>
      </c>
      <c r="C859" s="485">
        <v>50000</v>
      </c>
      <c r="D859" s="485"/>
      <c r="E859" s="41"/>
      <c r="F859" s="640" t="s">
        <v>1034</v>
      </c>
      <c r="G859" s="640" t="s">
        <v>412</v>
      </c>
      <c r="H859" s="640"/>
    </row>
    <row r="860" spans="1:8" ht="16.5" hidden="1" customHeight="1" x14ac:dyDescent="0.3">
      <c r="A860" s="534">
        <v>45148</v>
      </c>
      <c r="B860" s="195" t="s">
        <v>743</v>
      </c>
      <c r="C860" s="485">
        <v>10000</v>
      </c>
      <c r="D860" s="485"/>
      <c r="E860" s="41"/>
      <c r="F860" s="640" t="s">
        <v>1035</v>
      </c>
      <c r="G860" s="640" t="s">
        <v>510</v>
      </c>
      <c r="H860" s="640"/>
    </row>
    <row r="861" spans="1:8" ht="16.5" hidden="1" customHeight="1" x14ac:dyDescent="0.3">
      <c r="A861" s="534">
        <v>45148</v>
      </c>
      <c r="B861" s="195" t="s">
        <v>743</v>
      </c>
      <c r="C861" s="485">
        <v>20000</v>
      </c>
      <c r="D861" s="485"/>
      <c r="E861" s="41"/>
      <c r="F861" s="640" t="s">
        <v>1115</v>
      </c>
      <c r="G861" s="640" t="s">
        <v>414</v>
      </c>
      <c r="H861" s="640"/>
    </row>
    <row r="862" spans="1:8" ht="16.5" hidden="1" customHeight="1" x14ac:dyDescent="0.3">
      <c r="A862" s="534">
        <v>45148</v>
      </c>
      <c r="B862" s="195" t="s">
        <v>743</v>
      </c>
      <c r="C862" s="485">
        <v>10000</v>
      </c>
      <c r="D862" s="485"/>
      <c r="E862" s="41"/>
      <c r="F862" s="640" t="s">
        <v>1036</v>
      </c>
      <c r="G862" s="640" t="s">
        <v>415</v>
      </c>
      <c r="H862" s="640"/>
    </row>
    <row r="863" spans="1:8" ht="16.5" hidden="1" customHeight="1" x14ac:dyDescent="0.3">
      <c r="A863" s="534">
        <v>45149</v>
      </c>
      <c r="B863" s="195" t="s">
        <v>743</v>
      </c>
      <c r="C863" s="485">
        <v>30000</v>
      </c>
      <c r="D863" s="485"/>
      <c r="E863" s="41"/>
      <c r="F863" s="640" t="s">
        <v>1040</v>
      </c>
      <c r="G863" s="640" t="s">
        <v>565</v>
      </c>
      <c r="H863" s="640"/>
    </row>
    <row r="864" spans="1:8" ht="16.5" hidden="1" customHeight="1" x14ac:dyDescent="0.3">
      <c r="A864" s="534">
        <v>45149</v>
      </c>
      <c r="B864" s="195" t="s">
        <v>743</v>
      </c>
      <c r="C864" s="485">
        <v>1000000</v>
      </c>
      <c r="D864" s="485"/>
      <c r="E864" s="41"/>
      <c r="F864" s="640" t="s">
        <v>1208</v>
      </c>
      <c r="G864" s="640" t="s">
        <v>820</v>
      </c>
      <c r="H864" s="640"/>
    </row>
    <row r="865" spans="1:11" ht="16.5" hidden="1" customHeight="1" x14ac:dyDescent="0.3">
      <c r="A865" s="534">
        <v>45152</v>
      </c>
      <c r="B865" s="195" t="s">
        <v>743</v>
      </c>
      <c r="C865" s="485">
        <v>80000</v>
      </c>
      <c r="D865" s="485"/>
      <c r="E865" s="41"/>
      <c r="F865" s="640" t="s">
        <v>406</v>
      </c>
      <c r="G865" s="640" t="s">
        <v>406</v>
      </c>
      <c r="H865" s="640"/>
    </row>
    <row r="866" spans="1:11" ht="16.5" hidden="1" customHeight="1" x14ac:dyDescent="0.3">
      <c r="A866" s="534">
        <v>45154</v>
      </c>
      <c r="B866" s="195" t="s">
        <v>743</v>
      </c>
      <c r="C866" s="485">
        <v>50000</v>
      </c>
      <c r="D866" s="485"/>
      <c r="E866" s="41"/>
      <c r="F866" s="640" t="s">
        <v>1042</v>
      </c>
      <c r="G866" s="640" t="s">
        <v>617</v>
      </c>
      <c r="H866" s="640"/>
    </row>
    <row r="867" spans="1:11" ht="16.5" hidden="1" customHeight="1" x14ac:dyDescent="0.3">
      <c r="A867" s="534">
        <v>45156</v>
      </c>
      <c r="B867" s="195" t="s">
        <v>743</v>
      </c>
      <c r="C867" s="485">
        <v>1195000</v>
      </c>
      <c r="D867" s="485"/>
      <c r="E867" s="41"/>
      <c r="F867" s="640" t="s">
        <v>406</v>
      </c>
      <c r="G867" s="640" t="s">
        <v>406</v>
      </c>
      <c r="H867" s="640"/>
    </row>
    <row r="868" spans="1:11" ht="16.5" hidden="1" customHeight="1" x14ac:dyDescent="0.3">
      <c r="A868" s="534">
        <v>45159</v>
      </c>
      <c r="B868" s="195" t="s">
        <v>743</v>
      </c>
      <c r="C868" s="485">
        <v>20000</v>
      </c>
      <c r="D868" s="485"/>
      <c r="E868" s="41"/>
      <c r="F868" s="640" t="s">
        <v>1044</v>
      </c>
      <c r="G868" s="640" t="s">
        <v>420</v>
      </c>
      <c r="H868" s="640"/>
    </row>
    <row r="869" spans="1:11" ht="16.5" hidden="1" customHeight="1" x14ac:dyDescent="0.3">
      <c r="A869" s="534">
        <v>45159</v>
      </c>
      <c r="B869" s="195" t="s">
        <v>743</v>
      </c>
      <c r="C869" s="485">
        <v>20000</v>
      </c>
      <c r="D869" s="485"/>
      <c r="E869" s="41"/>
      <c r="F869" s="640" t="s">
        <v>1045</v>
      </c>
      <c r="G869" s="640" t="s">
        <v>419</v>
      </c>
      <c r="H869" s="640"/>
    </row>
    <row r="870" spans="1:11" ht="16.5" hidden="1" customHeight="1" x14ac:dyDescent="0.3">
      <c r="A870" s="534">
        <v>45159</v>
      </c>
      <c r="B870" s="195" t="s">
        <v>743</v>
      </c>
      <c r="C870" s="485">
        <v>100000</v>
      </c>
      <c r="D870" s="485"/>
      <c r="E870" s="41"/>
      <c r="F870" s="640" t="s">
        <v>1164</v>
      </c>
      <c r="G870" s="640" t="s">
        <v>416</v>
      </c>
      <c r="H870" s="640"/>
    </row>
    <row r="871" spans="1:11" ht="16.5" hidden="1" customHeight="1" x14ac:dyDescent="0.3">
      <c r="A871" s="534">
        <v>45159</v>
      </c>
      <c r="B871" s="195" t="s">
        <v>743</v>
      </c>
      <c r="C871" s="485">
        <v>30000</v>
      </c>
      <c r="D871" s="485"/>
      <c r="E871" s="41"/>
      <c r="F871" s="640" t="s">
        <v>406</v>
      </c>
      <c r="G871" s="640" t="s">
        <v>406</v>
      </c>
      <c r="H871" s="640"/>
    </row>
    <row r="872" spans="1:11" ht="16.5" hidden="1" customHeight="1" x14ac:dyDescent="0.3">
      <c r="A872" s="534">
        <v>45159</v>
      </c>
      <c r="B872" s="195" t="s">
        <v>743</v>
      </c>
      <c r="C872" s="485">
        <v>10000</v>
      </c>
      <c r="D872" s="485"/>
      <c r="E872" s="41"/>
      <c r="F872" s="640" t="s">
        <v>1029</v>
      </c>
      <c r="G872" s="640" t="s">
        <v>682</v>
      </c>
      <c r="H872" s="640"/>
    </row>
    <row r="873" spans="1:11" ht="16.5" hidden="1" customHeight="1" x14ac:dyDescent="0.3">
      <c r="A873" s="534">
        <v>45161</v>
      </c>
      <c r="B873" s="195" t="s">
        <v>743</v>
      </c>
      <c r="C873" s="485">
        <v>270000</v>
      </c>
      <c r="D873" s="485"/>
      <c r="E873" s="41"/>
      <c r="F873" s="640" t="s">
        <v>406</v>
      </c>
      <c r="G873" s="640" t="s">
        <v>406</v>
      </c>
      <c r="H873" s="640"/>
    </row>
    <row r="874" spans="1:11" ht="16.5" hidden="1" customHeight="1" x14ac:dyDescent="0.3">
      <c r="A874" s="534">
        <v>45162</v>
      </c>
      <c r="B874" s="195" t="s">
        <v>743</v>
      </c>
      <c r="C874" s="485">
        <v>20000</v>
      </c>
      <c r="D874" s="485"/>
      <c r="E874" s="41"/>
      <c r="F874" s="640" t="s">
        <v>406</v>
      </c>
      <c r="G874" s="640" t="s">
        <v>406</v>
      </c>
      <c r="H874" s="640"/>
    </row>
    <row r="875" spans="1:11" ht="16.5" hidden="1" customHeight="1" x14ac:dyDescent="0.3">
      <c r="A875" s="534">
        <v>45163</v>
      </c>
      <c r="B875" s="195" t="s">
        <v>743</v>
      </c>
      <c r="C875" s="485">
        <v>10000</v>
      </c>
      <c r="D875" s="485"/>
      <c r="E875" s="41"/>
      <c r="F875" s="640" t="s">
        <v>406</v>
      </c>
      <c r="G875" s="640" t="s">
        <v>406</v>
      </c>
      <c r="H875" s="640"/>
    </row>
    <row r="876" spans="1:11" ht="16.5" hidden="1" customHeight="1" x14ac:dyDescent="0.3">
      <c r="A876" s="534">
        <v>45166</v>
      </c>
      <c r="B876" s="195" t="s">
        <v>743</v>
      </c>
      <c r="C876" s="485">
        <v>30000</v>
      </c>
      <c r="D876" s="485"/>
      <c r="E876" s="41"/>
      <c r="F876" s="640" t="s">
        <v>1132</v>
      </c>
      <c r="G876" s="640" t="s">
        <v>466</v>
      </c>
      <c r="H876" s="640"/>
    </row>
    <row r="877" spans="1:11" ht="16.5" hidden="1" customHeight="1" x14ac:dyDescent="0.3">
      <c r="A877" s="534">
        <v>45166</v>
      </c>
      <c r="B877" s="195" t="s">
        <v>743</v>
      </c>
      <c r="C877" s="485">
        <v>50000</v>
      </c>
      <c r="D877" s="485"/>
      <c r="E877" s="41"/>
      <c r="F877" s="640" t="s">
        <v>1047</v>
      </c>
      <c r="G877" s="640" t="s">
        <v>715</v>
      </c>
      <c r="H877" s="640"/>
      <c r="K877" s="440"/>
    </row>
    <row r="878" spans="1:11" ht="16.5" hidden="1" customHeight="1" x14ac:dyDescent="0.3">
      <c r="A878" s="534">
        <v>45166</v>
      </c>
      <c r="B878" s="195" t="s">
        <v>743</v>
      </c>
      <c r="C878" s="485">
        <v>1090000</v>
      </c>
      <c r="D878" s="485"/>
      <c r="E878" s="41"/>
      <c r="F878" s="640" t="s">
        <v>406</v>
      </c>
      <c r="G878" s="640" t="s">
        <v>406</v>
      </c>
      <c r="H878" s="640"/>
    </row>
    <row r="879" spans="1:11" ht="16.5" hidden="1" customHeight="1" x14ac:dyDescent="0.3">
      <c r="A879" s="534">
        <v>45167</v>
      </c>
      <c r="B879" s="195" t="s">
        <v>743</v>
      </c>
      <c r="C879" s="485">
        <v>10000</v>
      </c>
      <c r="D879" s="485"/>
      <c r="E879" s="41"/>
      <c r="F879" s="640" t="s">
        <v>1048</v>
      </c>
      <c r="G879" s="640" t="s">
        <v>422</v>
      </c>
      <c r="H879" s="640"/>
    </row>
    <row r="880" spans="1:11" ht="16.5" hidden="1" customHeight="1" x14ac:dyDescent="0.3">
      <c r="A880" s="534">
        <v>45168</v>
      </c>
      <c r="B880" s="195" t="s">
        <v>743</v>
      </c>
      <c r="C880" s="485">
        <v>100000</v>
      </c>
      <c r="D880" s="485"/>
      <c r="E880" s="41"/>
      <c r="F880" s="640" t="s">
        <v>1147</v>
      </c>
      <c r="G880" s="640" t="s">
        <v>408</v>
      </c>
      <c r="H880" s="640"/>
    </row>
    <row r="881" spans="1:8" ht="16.5" hidden="1" customHeight="1" x14ac:dyDescent="0.3">
      <c r="A881" s="534">
        <v>45168</v>
      </c>
      <c r="B881" s="195" t="s">
        <v>743</v>
      </c>
      <c r="C881" s="485">
        <v>140000</v>
      </c>
      <c r="D881" s="485"/>
      <c r="E881" s="41"/>
      <c r="F881" s="640" t="s">
        <v>406</v>
      </c>
      <c r="G881" s="640" t="s">
        <v>406</v>
      </c>
      <c r="H881" s="640"/>
    </row>
    <row r="882" spans="1:8" ht="16.5" hidden="1" customHeight="1" x14ac:dyDescent="0.3">
      <c r="A882" s="534">
        <v>45169</v>
      </c>
      <c r="B882" s="195" t="s">
        <v>743</v>
      </c>
      <c r="C882" s="485">
        <v>50000</v>
      </c>
      <c r="D882" s="485"/>
      <c r="E882" s="41"/>
      <c r="F882" s="640" t="s">
        <v>1049</v>
      </c>
      <c r="G882" s="640" t="s">
        <v>465</v>
      </c>
      <c r="H882" s="640"/>
    </row>
    <row r="883" spans="1:8" ht="16.5" hidden="1" customHeight="1" x14ac:dyDescent="0.3">
      <c r="A883" s="534">
        <v>45169</v>
      </c>
      <c r="B883" s="195" t="s">
        <v>743</v>
      </c>
      <c r="C883" s="485">
        <v>10000</v>
      </c>
      <c r="D883" s="485"/>
      <c r="E883" s="41"/>
      <c r="F883" s="640" t="s">
        <v>1050</v>
      </c>
      <c r="G883" s="640" t="s">
        <v>464</v>
      </c>
      <c r="H883" s="640"/>
    </row>
    <row r="884" spans="1:8" ht="16.5" hidden="1" customHeight="1" x14ac:dyDescent="0.3">
      <c r="A884" s="534">
        <v>45169</v>
      </c>
      <c r="B884" s="195" t="s">
        <v>743</v>
      </c>
      <c r="C884" s="485">
        <v>20000</v>
      </c>
      <c r="D884" s="485"/>
      <c r="E884" s="41"/>
      <c r="F884" s="640" t="s">
        <v>432</v>
      </c>
      <c r="G884" s="640" t="s">
        <v>432</v>
      </c>
      <c r="H884" s="640"/>
    </row>
    <row r="885" spans="1:8" ht="16.5" hidden="1" customHeight="1" x14ac:dyDescent="0.3">
      <c r="A885" s="534">
        <v>45169</v>
      </c>
      <c r="B885" s="195" t="s">
        <v>743</v>
      </c>
      <c r="C885" s="485">
        <v>20000</v>
      </c>
      <c r="D885" s="485"/>
      <c r="E885" s="41"/>
      <c r="F885" s="640" t="s">
        <v>1128</v>
      </c>
      <c r="G885" s="640" t="s">
        <v>463</v>
      </c>
      <c r="H885" s="640"/>
    </row>
    <row r="886" spans="1:8" ht="16.5" hidden="1" customHeight="1" x14ac:dyDescent="0.3">
      <c r="A886" s="534">
        <v>45169</v>
      </c>
      <c r="B886" s="195" t="s">
        <v>821</v>
      </c>
      <c r="C886" s="485"/>
      <c r="D886" s="485">
        <v>42185</v>
      </c>
      <c r="E886" s="41"/>
      <c r="F886" s="640" t="s">
        <v>793</v>
      </c>
      <c r="G886" s="640" t="s">
        <v>585</v>
      </c>
      <c r="H886" s="640"/>
    </row>
    <row r="887" spans="1:8" ht="16.5" hidden="1" customHeight="1" x14ac:dyDescent="0.3">
      <c r="A887" s="534"/>
      <c r="B887" s="399" t="s">
        <v>218</v>
      </c>
      <c r="C887" s="638">
        <f>SUM(C847:C886)</f>
        <v>5555000</v>
      </c>
      <c r="D887" s="638">
        <f>SUM(D847:D886)</f>
        <v>6241185</v>
      </c>
      <c r="E887" s="41"/>
      <c r="F887" s="204"/>
      <c r="G887" s="204"/>
      <c r="H887" s="204"/>
    </row>
    <row r="888" spans="1:8" ht="16.5" hidden="1" customHeight="1" x14ac:dyDescent="0.3">
      <c r="A888" s="534">
        <v>45170</v>
      </c>
      <c r="B888" s="195" t="s">
        <v>743</v>
      </c>
      <c r="C888" s="485">
        <v>20000</v>
      </c>
      <c r="D888" s="485"/>
      <c r="E888" s="41"/>
      <c r="F888" s="640" t="s">
        <v>1031</v>
      </c>
      <c r="G888" s="640" t="s">
        <v>421</v>
      </c>
      <c r="H888" s="640"/>
    </row>
    <row r="889" spans="1:8" ht="16.5" hidden="1" customHeight="1" x14ac:dyDescent="0.3">
      <c r="A889" s="534">
        <v>45170</v>
      </c>
      <c r="B889" s="195" t="s">
        <v>743</v>
      </c>
      <c r="C889" s="485">
        <v>30000</v>
      </c>
      <c r="D889" s="485"/>
      <c r="E889" s="41"/>
      <c r="F889" s="640" t="s">
        <v>1030</v>
      </c>
      <c r="G889" s="640" t="s">
        <v>405</v>
      </c>
      <c r="H889" s="640"/>
    </row>
    <row r="890" spans="1:8" ht="16.5" hidden="1" customHeight="1" x14ac:dyDescent="0.3">
      <c r="A890" s="534">
        <v>45170</v>
      </c>
      <c r="B890" s="195" t="s">
        <v>743</v>
      </c>
      <c r="C890" s="485">
        <v>60000</v>
      </c>
      <c r="D890" s="485"/>
      <c r="E890" s="41"/>
      <c r="F890" s="640" t="s">
        <v>406</v>
      </c>
      <c r="G890" s="640" t="s">
        <v>406</v>
      </c>
      <c r="H890" s="640"/>
    </row>
    <row r="891" spans="1:8" ht="16.5" hidden="1" customHeight="1" x14ac:dyDescent="0.3">
      <c r="A891" s="534">
        <v>45172</v>
      </c>
      <c r="B891" s="195" t="s">
        <v>20</v>
      </c>
      <c r="C891" s="485">
        <v>30000</v>
      </c>
      <c r="D891" s="485"/>
      <c r="E891" s="41"/>
      <c r="F891" s="640" t="s">
        <v>1119</v>
      </c>
      <c r="G891" s="640" t="s">
        <v>431</v>
      </c>
      <c r="H891" s="640"/>
    </row>
    <row r="892" spans="1:8" ht="16.5" hidden="1" customHeight="1" x14ac:dyDescent="0.3">
      <c r="A892" s="534">
        <v>45173</v>
      </c>
      <c r="B892" s="195" t="s">
        <v>20</v>
      </c>
      <c r="C892" s="485">
        <v>250000</v>
      </c>
      <c r="D892" s="485"/>
      <c r="E892" s="41"/>
      <c r="F892" s="640" t="s">
        <v>406</v>
      </c>
      <c r="G892" s="640" t="s">
        <v>406</v>
      </c>
      <c r="H892" s="640"/>
    </row>
    <row r="893" spans="1:8" ht="16.5" hidden="1" customHeight="1" x14ac:dyDescent="0.3">
      <c r="A893" s="534">
        <v>45173</v>
      </c>
      <c r="B893" s="195" t="s">
        <v>743</v>
      </c>
      <c r="C893" s="485">
        <v>10000</v>
      </c>
      <c r="D893" s="485"/>
      <c r="E893" s="41"/>
      <c r="F893" s="640" t="s">
        <v>1037</v>
      </c>
      <c r="G893" s="640" t="s">
        <v>407</v>
      </c>
      <c r="H893" s="640"/>
    </row>
    <row r="894" spans="1:8" ht="16.5" hidden="1" customHeight="1" x14ac:dyDescent="0.3">
      <c r="A894" s="534">
        <v>45174</v>
      </c>
      <c r="B894" s="195" t="s">
        <v>743</v>
      </c>
      <c r="C894" s="485">
        <v>100000</v>
      </c>
      <c r="D894" s="485"/>
      <c r="E894" s="41"/>
      <c r="F894" s="640" t="s">
        <v>409</v>
      </c>
      <c r="G894" s="640" t="s">
        <v>409</v>
      </c>
      <c r="H894" s="640"/>
    </row>
    <row r="895" spans="1:8" ht="16.5" hidden="1" customHeight="1" x14ac:dyDescent="0.3">
      <c r="A895" s="534">
        <v>45174</v>
      </c>
      <c r="B895" s="195" t="s">
        <v>130</v>
      </c>
      <c r="C895" s="485"/>
      <c r="D895" s="485">
        <v>55440</v>
      </c>
      <c r="E895" s="41"/>
      <c r="F895" s="640" t="s">
        <v>410</v>
      </c>
      <c r="G895" s="640" t="s">
        <v>410</v>
      </c>
      <c r="H895" s="640"/>
    </row>
    <row r="896" spans="1:8" ht="16.5" hidden="1" customHeight="1" x14ac:dyDescent="0.3">
      <c r="A896" s="534">
        <v>45175</v>
      </c>
      <c r="B896" s="195" t="s">
        <v>743</v>
      </c>
      <c r="C896" s="485">
        <v>20000</v>
      </c>
      <c r="D896" s="485"/>
      <c r="E896" s="41"/>
      <c r="F896" s="640" t="s">
        <v>406</v>
      </c>
      <c r="G896" s="640" t="s">
        <v>406</v>
      </c>
      <c r="H896" s="640"/>
    </row>
    <row r="897" spans="1:8" ht="16.5" hidden="1" customHeight="1" x14ac:dyDescent="0.3">
      <c r="A897" s="534">
        <v>45176</v>
      </c>
      <c r="B897" s="195" t="s">
        <v>743</v>
      </c>
      <c r="C897" s="485">
        <v>470000</v>
      </c>
      <c r="D897" s="485"/>
      <c r="E897" s="41"/>
      <c r="F897" s="640" t="s">
        <v>406</v>
      </c>
      <c r="G897" s="640" t="s">
        <v>406</v>
      </c>
      <c r="H897" s="640"/>
    </row>
    <row r="898" spans="1:8" ht="16.5" hidden="1" customHeight="1" x14ac:dyDescent="0.3">
      <c r="A898" s="534">
        <v>45177</v>
      </c>
      <c r="B898" s="195" t="s">
        <v>743</v>
      </c>
      <c r="C898" s="485">
        <v>100000</v>
      </c>
      <c r="D898" s="485"/>
      <c r="E898" s="41"/>
      <c r="F898" s="640" t="s">
        <v>1192</v>
      </c>
      <c r="G898" s="640" t="s">
        <v>411</v>
      </c>
      <c r="H898" s="640"/>
    </row>
    <row r="899" spans="1:8" ht="16.5" hidden="1" customHeight="1" x14ac:dyDescent="0.3">
      <c r="A899" s="534">
        <v>45180</v>
      </c>
      <c r="B899" s="195" t="s">
        <v>743</v>
      </c>
      <c r="C899" s="485">
        <v>30000</v>
      </c>
      <c r="D899" s="485"/>
      <c r="E899" s="41"/>
      <c r="F899" s="640" t="s">
        <v>1040</v>
      </c>
      <c r="G899" s="640" t="s">
        <v>565</v>
      </c>
      <c r="H899" s="640"/>
    </row>
    <row r="900" spans="1:8" ht="16.5" hidden="1" customHeight="1" x14ac:dyDescent="0.3">
      <c r="A900" s="534">
        <v>45180</v>
      </c>
      <c r="B900" s="195" t="s">
        <v>743</v>
      </c>
      <c r="C900" s="485">
        <v>10000</v>
      </c>
      <c r="D900" s="485"/>
      <c r="E900" s="41"/>
      <c r="F900" s="640" t="s">
        <v>1035</v>
      </c>
      <c r="G900" s="640" t="s">
        <v>510</v>
      </c>
      <c r="H900" s="640"/>
    </row>
    <row r="901" spans="1:8" ht="16.5" hidden="1" customHeight="1" x14ac:dyDescent="0.3">
      <c r="A901" s="534">
        <v>45180</v>
      </c>
      <c r="B901" s="195" t="s">
        <v>743</v>
      </c>
      <c r="C901" s="485">
        <v>20000</v>
      </c>
      <c r="D901" s="485"/>
      <c r="E901" s="41"/>
      <c r="F901" s="640" t="s">
        <v>1115</v>
      </c>
      <c r="G901" s="640" t="s">
        <v>414</v>
      </c>
      <c r="H901" s="640"/>
    </row>
    <row r="902" spans="1:8" ht="16.5" hidden="1" customHeight="1" x14ac:dyDescent="0.3">
      <c r="A902" s="534">
        <v>45180</v>
      </c>
      <c r="B902" s="195" t="s">
        <v>743</v>
      </c>
      <c r="C902" s="485">
        <v>10000</v>
      </c>
      <c r="D902" s="485"/>
      <c r="E902" s="41"/>
      <c r="F902" s="640" t="s">
        <v>1036</v>
      </c>
      <c r="G902" s="640" t="s">
        <v>415</v>
      </c>
      <c r="H902" s="640"/>
    </row>
    <row r="903" spans="1:8" ht="16.5" hidden="1" customHeight="1" x14ac:dyDescent="0.3">
      <c r="A903" s="534">
        <v>45180</v>
      </c>
      <c r="B903" s="195" t="s">
        <v>743</v>
      </c>
      <c r="C903" s="485">
        <v>20000</v>
      </c>
      <c r="D903" s="485"/>
      <c r="E903" s="41"/>
      <c r="F903" s="640" t="s">
        <v>406</v>
      </c>
      <c r="G903" s="640" t="s">
        <v>406</v>
      </c>
      <c r="H903" s="640"/>
    </row>
    <row r="904" spans="1:8" ht="16.5" hidden="1" customHeight="1" x14ac:dyDescent="0.3">
      <c r="A904" s="534">
        <v>45182</v>
      </c>
      <c r="B904" s="195" t="s">
        <v>743</v>
      </c>
      <c r="C904" s="485">
        <v>80000</v>
      </c>
      <c r="D904" s="485"/>
      <c r="E904" s="41"/>
      <c r="F904" s="640" t="s">
        <v>406</v>
      </c>
      <c r="G904" s="640" t="s">
        <v>406</v>
      </c>
      <c r="H904" s="640"/>
    </row>
    <row r="905" spans="1:8" ht="16.5" hidden="1" customHeight="1" x14ac:dyDescent="0.3">
      <c r="A905" s="534">
        <v>45182</v>
      </c>
      <c r="B905" s="195" t="s">
        <v>743</v>
      </c>
      <c r="C905" s="485">
        <v>10000</v>
      </c>
      <c r="D905" s="485"/>
      <c r="E905" s="41"/>
      <c r="F905" s="640" t="s">
        <v>1029</v>
      </c>
      <c r="G905" s="640" t="s">
        <v>682</v>
      </c>
      <c r="H905" s="640"/>
    </row>
    <row r="906" spans="1:8" ht="16.5" hidden="1" customHeight="1" x14ac:dyDescent="0.3">
      <c r="A906" s="534">
        <v>45182</v>
      </c>
      <c r="B906" s="195" t="s">
        <v>828</v>
      </c>
      <c r="C906" s="485"/>
      <c r="D906" s="485">
        <v>5000000</v>
      </c>
      <c r="E906" s="41"/>
      <c r="F906" s="640" t="s">
        <v>430</v>
      </c>
      <c r="G906" s="640" t="s">
        <v>430</v>
      </c>
      <c r="H906" s="640"/>
    </row>
    <row r="907" spans="1:8" ht="16.5" hidden="1" customHeight="1" x14ac:dyDescent="0.3">
      <c r="A907" s="534">
        <v>45182</v>
      </c>
      <c r="B907" s="195" t="s">
        <v>828</v>
      </c>
      <c r="C907" s="485"/>
      <c r="D907" s="485">
        <v>2552000</v>
      </c>
      <c r="E907" s="41"/>
      <c r="F907" s="640" t="s">
        <v>430</v>
      </c>
      <c r="G907" s="640" t="s">
        <v>430</v>
      </c>
      <c r="H907" s="640"/>
    </row>
    <row r="908" spans="1:8" ht="16.5" hidden="1" customHeight="1" x14ac:dyDescent="0.3">
      <c r="A908" s="534">
        <v>45182</v>
      </c>
      <c r="B908" s="195" t="s">
        <v>828</v>
      </c>
      <c r="C908" s="485"/>
      <c r="D908" s="485">
        <v>3500000</v>
      </c>
      <c r="E908" s="41"/>
      <c r="F908" s="640" t="s">
        <v>430</v>
      </c>
      <c r="G908" s="640" t="s">
        <v>430</v>
      </c>
      <c r="H908" s="640"/>
    </row>
    <row r="909" spans="1:8" ht="16.5" hidden="1" customHeight="1" x14ac:dyDescent="0.3">
      <c r="A909" s="534">
        <v>45184</v>
      </c>
      <c r="B909" s="195" t="s">
        <v>743</v>
      </c>
      <c r="C909" s="485">
        <v>50000</v>
      </c>
      <c r="D909" s="485"/>
      <c r="E909" s="41"/>
      <c r="F909" s="640" t="s">
        <v>1042</v>
      </c>
      <c r="G909" s="640" t="s">
        <v>617</v>
      </c>
      <c r="H909" s="640"/>
    </row>
    <row r="910" spans="1:8" ht="16.5" hidden="1" customHeight="1" x14ac:dyDescent="0.3">
      <c r="A910" s="534">
        <v>45187</v>
      </c>
      <c r="B910" s="195" t="s">
        <v>743</v>
      </c>
      <c r="C910" s="485">
        <v>10000</v>
      </c>
      <c r="D910" s="485"/>
      <c r="E910" s="41"/>
      <c r="F910" s="640" t="s">
        <v>1127</v>
      </c>
      <c r="G910" s="640" t="s">
        <v>826</v>
      </c>
      <c r="H910" s="640"/>
    </row>
    <row r="911" spans="1:8" ht="16.5" hidden="1" customHeight="1" x14ac:dyDescent="0.3">
      <c r="A911" s="534">
        <v>45187</v>
      </c>
      <c r="B911" s="195" t="s">
        <v>743</v>
      </c>
      <c r="C911" s="485">
        <v>1195000</v>
      </c>
      <c r="D911" s="485"/>
      <c r="E911" s="41"/>
      <c r="F911" s="640" t="s">
        <v>406</v>
      </c>
      <c r="G911" s="640" t="s">
        <v>406</v>
      </c>
      <c r="H911" s="640"/>
    </row>
    <row r="912" spans="1:8" ht="16.5" hidden="1" customHeight="1" x14ac:dyDescent="0.3">
      <c r="A912" s="534">
        <v>45188</v>
      </c>
      <c r="B912" s="195" t="s">
        <v>743</v>
      </c>
      <c r="C912" s="485">
        <v>100000</v>
      </c>
      <c r="D912" s="485"/>
      <c r="E912" s="41"/>
      <c r="F912" s="640" t="s">
        <v>1209</v>
      </c>
      <c r="G912" s="640" t="s">
        <v>827</v>
      </c>
      <c r="H912" s="640"/>
    </row>
    <row r="913" spans="1:11" ht="16.5" hidden="1" customHeight="1" x14ac:dyDescent="0.3">
      <c r="A913" s="534">
        <v>45189</v>
      </c>
      <c r="B913" s="195" t="s">
        <v>743</v>
      </c>
      <c r="C913" s="485">
        <v>20000</v>
      </c>
      <c r="D913" s="485"/>
      <c r="E913" s="41"/>
      <c r="F913" s="640" t="s">
        <v>1044</v>
      </c>
      <c r="G913" s="640" t="s">
        <v>420</v>
      </c>
      <c r="H913" s="640"/>
    </row>
    <row r="914" spans="1:11" ht="16.5" hidden="1" customHeight="1" x14ac:dyDescent="0.3">
      <c r="A914" s="534">
        <v>45189</v>
      </c>
      <c r="B914" s="195" t="s">
        <v>743</v>
      </c>
      <c r="C914" s="485">
        <v>20000</v>
      </c>
      <c r="D914" s="485"/>
      <c r="E914" s="41"/>
      <c r="F914" s="640" t="s">
        <v>1045</v>
      </c>
      <c r="G914" s="640" t="s">
        <v>419</v>
      </c>
      <c r="H914" s="640"/>
    </row>
    <row r="915" spans="1:11" ht="16.5" hidden="1" customHeight="1" x14ac:dyDescent="0.3">
      <c r="A915" s="534">
        <v>45189</v>
      </c>
      <c r="B915" s="195" t="s">
        <v>743</v>
      </c>
      <c r="C915" s="485">
        <v>40000</v>
      </c>
      <c r="D915" s="485"/>
      <c r="E915" s="41"/>
      <c r="F915" s="640" t="s">
        <v>406</v>
      </c>
      <c r="G915" s="640" t="s">
        <v>406</v>
      </c>
      <c r="H915" s="640"/>
    </row>
    <row r="916" spans="1:11" ht="16.5" hidden="1" customHeight="1" x14ac:dyDescent="0.3">
      <c r="A916" s="534">
        <v>45191</v>
      </c>
      <c r="B916" s="195" t="s">
        <v>743</v>
      </c>
      <c r="C916" s="485">
        <v>200000</v>
      </c>
      <c r="D916" s="485"/>
      <c r="E916" s="41"/>
      <c r="F916" s="640" t="s">
        <v>406</v>
      </c>
      <c r="G916" s="640" t="s">
        <v>406</v>
      </c>
      <c r="H916" s="640"/>
    </row>
    <row r="917" spans="1:11" ht="16.5" hidden="1" customHeight="1" x14ac:dyDescent="0.3">
      <c r="A917" s="534">
        <v>45191</v>
      </c>
      <c r="B917" s="195" t="s">
        <v>743</v>
      </c>
      <c r="C917" s="485">
        <v>100000</v>
      </c>
      <c r="D917" s="485"/>
      <c r="E917" s="41"/>
      <c r="F917" s="640" t="s">
        <v>1164</v>
      </c>
      <c r="G917" s="640" t="s">
        <v>416</v>
      </c>
      <c r="H917" s="640"/>
    </row>
    <row r="918" spans="1:11" ht="16.5" hidden="1" customHeight="1" x14ac:dyDescent="0.3">
      <c r="A918" s="534">
        <v>45193</v>
      </c>
      <c r="B918" s="195" t="s">
        <v>743</v>
      </c>
      <c r="C918" s="485">
        <v>30000</v>
      </c>
      <c r="D918" s="485"/>
      <c r="E918" s="41"/>
      <c r="F918" s="640" t="s">
        <v>1119</v>
      </c>
      <c r="G918" s="640" t="s">
        <v>431</v>
      </c>
      <c r="H918" s="640"/>
      <c r="K918" s="440"/>
    </row>
    <row r="919" spans="1:11" ht="16.5" hidden="1" customHeight="1" x14ac:dyDescent="0.3">
      <c r="A919" s="534">
        <v>45194</v>
      </c>
      <c r="B919" s="195" t="s">
        <v>743</v>
      </c>
      <c r="C919" s="485">
        <v>90000</v>
      </c>
      <c r="D919" s="485"/>
      <c r="E919" s="41"/>
      <c r="F919" s="640" t="s">
        <v>406</v>
      </c>
      <c r="G919" s="640" t="s">
        <v>406</v>
      </c>
      <c r="H919" s="640"/>
    </row>
    <row r="920" spans="1:11" ht="16.5" hidden="1" customHeight="1" x14ac:dyDescent="0.3">
      <c r="A920" s="534">
        <v>45194</v>
      </c>
      <c r="B920" s="195" t="s">
        <v>828</v>
      </c>
      <c r="C920" s="485"/>
      <c r="D920" s="485">
        <v>2500000</v>
      </c>
      <c r="E920" s="41"/>
      <c r="F920" s="640" t="s">
        <v>430</v>
      </c>
      <c r="G920" s="640" t="s">
        <v>430</v>
      </c>
      <c r="H920" s="640"/>
    </row>
    <row r="921" spans="1:11" ht="16.5" hidden="1" customHeight="1" x14ac:dyDescent="0.3">
      <c r="A921" s="534">
        <v>45196</v>
      </c>
      <c r="B921" s="195" t="s">
        <v>743</v>
      </c>
      <c r="C921" s="485">
        <v>100000</v>
      </c>
      <c r="D921" s="485"/>
      <c r="E921" s="41"/>
      <c r="F921" s="640" t="s">
        <v>1147</v>
      </c>
      <c r="G921" s="640" t="s">
        <v>408</v>
      </c>
      <c r="H921" s="640"/>
    </row>
    <row r="922" spans="1:11" ht="16.5" hidden="1" customHeight="1" x14ac:dyDescent="0.3">
      <c r="A922" s="534">
        <v>45196</v>
      </c>
      <c r="B922" s="195" t="s">
        <v>743</v>
      </c>
      <c r="C922" s="485">
        <v>50000</v>
      </c>
      <c r="D922" s="485"/>
      <c r="E922" s="41"/>
      <c r="F922" s="640" t="s">
        <v>1047</v>
      </c>
      <c r="G922" s="640" t="s">
        <v>715</v>
      </c>
      <c r="H922" s="640"/>
    </row>
    <row r="923" spans="1:11" ht="16.5" hidden="1" customHeight="1" x14ac:dyDescent="0.3">
      <c r="A923" s="534">
        <v>45196</v>
      </c>
      <c r="B923" s="195" t="s">
        <v>743</v>
      </c>
      <c r="C923" s="485">
        <v>1100000</v>
      </c>
      <c r="D923" s="485"/>
      <c r="E923" s="41"/>
      <c r="F923" s="640" t="s">
        <v>406</v>
      </c>
      <c r="G923" s="640" t="s">
        <v>406</v>
      </c>
      <c r="H923" s="640"/>
    </row>
    <row r="924" spans="1:11" ht="16.5" hidden="1" customHeight="1" x14ac:dyDescent="0.3">
      <c r="A924" s="534">
        <v>45196</v>
      </c>
      <c r="B924" s="195" t="s">
        <v>743</v>
      </c>
      <c r="C924" s="485">
        <v>20000</v>
      </c>
      <c r="D924" s="485"/>
      <c r="E924" s="41"/>
      <c r="F924" s="640" t="s">
        <v>432</v>
      </c>
      <c r="G924" s="640" t="s">
        <v>432</v>
      </c>
      <c r="H924" s="640"/>
    </row>
    <row r="925" spans="1:11" ht="16.5" hidden="1" customHeight="1" x14ac:dyDescent="0.3">
      <c r="A925" s="534">
        <v>45196</v>
      </c>
      <c r="B925" s="195" t="s">
        <v>743</v>
      </c>
      <c r="C925" s="485">
        <v>50000</v>
      </c>
      <c r="D925" s="485"/>
      <c r="E925" s="41"/>
      <c r="F925" s="640" t="s">
        <v>1034</v>
      </c>
      <c r="G925" s="640" t="s">
        <v>412</v>
      </c>
      <c r="H925" s="640"/>
    </row>
    <row r="926" spans="1:11" ht="16.5" hidden="1" customHeight="1" x14ac:dyDescent="0.3">
      <c r="A926" s="534">
        <v>45199</v>
      </c>
      <c r="B926" s="195" t="s">
        <v>130</v>
      </c>
      <c r="C926" s="485"/>
      <c r="D926" s="485">
        <v>40260</v>
      </c>
      <c r="E926" s="41"/>
      <c r="F926" s="640" t="s">
        <v>793</v>
      </c>
      <c r="G926" s="640" t="s">
        <v>585</v>
      </c>
      <c r="H926" s="640"/>
    </row>
    <row r="927" spans="1:11" ht="16.5" hidden="1" customHeight="1" x14ac:dyDescent="0.3">
      <c r="A927" s="534"/>
      <c r="B927" s="399" t="s">
        <v>218</v>
      </c>
      <c r="C927" s="638">
        <f>SUM(C888:C926)</f>
        <v>4445000</v>
      </c>
      <c r="D927" s="638">
        <f>SUM(D888:D926)</f>
        <v>13647700</v>
      </c>
      <c r="E927" s="41"/>
      <c r="F927" s="204"/>
      <c r="G927" s="204"/>
      <c r="H927" s="204"/>
    </row>
    <row r="928" spans="1:11" ht="16.5" hidden="1" customHeight="1" x14ac:dyDescent="0.3">
      <c r="A928" s="534">
        <v>45200</v>
      </c>
      <c r="B928" s="195" t="s">
        <v>743</v>
      </c>
      <c r="C928" s="485">
        <v>30000</v>
      </c>
      <c r="D928" s="485"/>
      <c r="E928" s="41"/>
      <c r="F928" s="640" t="s">
        <v>1030</v>
      </c>
      <c r="G928" s="640" t="s">
        <v>405</v>
      </c>
      <c r="H928" s="640"/>
    </row>
    <row r="929" spans="1:8" ht="16.5" hidden="1" customHeight="1" x14ac:dyDescent="0.3">
      <c r="A929" s="534">
        <v>45203</v>
      </c>
      <c r="B929" s="195" t="s">
        <v>743</v>
      </c>
      <c r="C929" s="485">
        <v>30000</v>
      </c>
      <c r="D929" s="485"/>
      <c r="E929" s="41"/>
      <c r="F929" s="640" t="s">
        <v>1132</v>
      </c>
      <c r="G929" s="640" t="s">
        <v>466</v>
      </c>
      <c r="H929" s="640"/>
    </row>
    <row r="930" spans="1:8" ht="16.5" hidden="1" customHeight="1" x14ac:dyDescent="0.3">
      <c r="A930" s="534">
        <v>45203</v>
      </c>
      <c r="B930" s="195" t="s">
        <v>743</v>
      </c>
      <c r="C930" s="485">
        <v>10000</v>
      </c>
      <c r="D930" s="485"/>
      <c r="E930" s="41"/>
      <c r="F930" s="640" t="s">
        <v>1050</v>
      </c>
      <c r="G930" s="640" t="s">
        <v>464</v>
      </c>
      <c r="H930" s="640"/>
    </row>
    <row r="931" spans="1:8" ht="16.5" hidden="1" customHeight="1" x14ac:dyDescent="0.3">
      <c r="A931" s="534">
        <v>45203</v>
      </c>
      <c r="B931" s="195" t="s">
        <v>743</v>
      </c>
      <c r="C931" s="485">
        <v>50000</v>
      </c>
      <c r="D931" s="485"/>
      <c r="E931" s="41"/>
      <c r="F931" s="640" t="s">
        <v>1049</v>
      </c>
      <c r="G931" s="640" t="s">
        <v>465</v>
      </c>
      <c r="H931" s="640"/>
    </row>
    <row r="932" spans="1:8" ht="16.5" hidden="1" customHeight="1" x14ac:dyDescent="0.3">
      <c r="A932" s="534">
        <v>45203</v>
      </c>
      <c r="B932" s="195" t="s">
        <v>743</v>
      </c>
      <c r="C932" s="485">
        <v>10000</v>
      </c>
      <c r="D932" s="485"/>
      <c r="E932" s="41"/>
      <c r="F932" s="640" t="s">
        <v>1048</v>
      </c>
      <c r="G932" s="640" t="s">
        <v>422</v>
      </c>
      <c r="H932" s="640"/>
    </row>
    <row r="933" spans="1:8" ht="16.5" hidden="1" customHeight="1" x14ac:dyDescent="0.3">
      <c r="A933" s="534">
        <v>45203</v>
      </c>
      <c r="B933" s="195" t="s">
        <v>743</v>
      </c>
      <c r="C933" s="485">
        <v>130000</v>
      </c>
      <c r="D933" s="485"/>
      <c r="E933" s="41"/>
      <c r="F933" s="640" t="s">
        <v>406</v>
      </c>
      <c r="G933" s="640" t="s">
        <v>406</v>
      </c>
      <c r="H933" s="640"/>
    </row>
    <row r="934" spans="1:8" ht="16.5" hidden="1" customHeight="1" x14ac:dyDescent="0.3">
      <c r="A934" s="534">
        <v>45203</v>
      </c>
      <c r="B934" s="195" t="s">
        <v>743</v>
      </c>
      <c r="C934" s="485">
        <v>20000</v>
      </c>
      <c r="D934" s="485"/>
      <c r="E934" s="41"/>
      <c r="F934" s="640" t="s">
        <v>1128</v>
      </c>
      <c r="G934" s="640" t="s">
        <v>463</v>
      </c>
      <c r="H934" s="640"/>
    </row>
    <row r="935" spans="1:8" ht="16.5" hidden="1" customHeight="1" x14ac:dyDescent="0.3">
      <c r="A935" s="534">
        <v>45204</v>
      </c>
      <c r="B935" s="195" t="s">
        <v>743</v>
      </c>
      <c r="C935" s="485">
        <v>100000</v>
      </c>
      <c r="D935" s="485"/>
      <c r="E935" s="41"/>
      <c r="F935" s="640" t="s">
        <v>409</v>
      </c>
      <c r="G935" s="640" t="s">
        <v>409</v>
      </c>
      <c r="H935" s="640"/>
    </row>
    <row r="936" spans="1:8" ht="16.5" hidden="1" customHeight="1" x14ac:dyDescent="0.3">
      <c r="A936" s="534">
        <v>45204</v>
      </c>
      <c r="B936" s="195" t="s">
        <v>743</v>
      </c>
      <c r="C936" s="485">
        <v>20000</v>
      </c>
      <c r="D936" s="485"/>
      <c r="E936" s="41"/>
      <c r="F936" s="640" t="s">
        <v>1210</v>
      </c>
      <c r="G936" s="640" t="s">
        <v>842</v>
      </c>
      <c r="H936" s="640"/>
    </row>
    <row r="937" spans="1:8" ht="16.5" hidden="1" customHeight="1" x14ac:dyDescent="0.3">
      <c r="A937" s="534">
        <v>45204</v>
      </c>
      <c r="B937" s="195" t="s">
        <v>843</v>
      </c>
      <c r="C937" s="485"/>
      <c r="D937" s="485">
        <v>55110</v>
      </c>
      <c r="E937" s="41"/>
      <c r="F937" s="640" t="s">
        <v>410</v>
      </c>
      <c r="G937" s="640" t="s">
        <v>410</v>
      </c>
      <c r="H937" s="640"/>
    </row>
    <row r="938" spans="1:8" ht="16.5" hidden="1" customHeight="1" x14ac:dyDescent="0.3">
      <c r="A938" s="534">
        <v>45205</v>
      </c>
      <c r="B938" s="195" t="s">
        <v>743</v>
      </c>
      <c r="C938" s="485">
        <v>340000</v>
      </c>
      <c r="D938" s="485"/>
      <c r="E938" s="41"/>
      <c r="F938" s="640" t="s">
        <v>406</v>
      </c>
      <c r="G938" s="640" t="s">
        <v>406</v>
      </c>
      <c r="H938" s="640"/>
    </row>
    <row r="939" spans="1:8" ht="16.5" hidden="1" customHeight="1" x14ac:dyDescent="0.3">
      <c r="A939" s="534">
        <v>45209</v>
      </c>
      <c r="B939" s="195" t="s">
        <v>743</v>
      </c>
      <c r="C939" s="485">
        <v>50000</v>
      </c>
      <c r="D939" s="485"/>
      <c r="E939" s="41"/>
      <c r="F939" s="640" t="s">
        <v>1034</v>
      </c>
      <c r="G939" s="640" t="s">
        <v>412</v>
      </c>
      <c r="H939" s="640"/>
    </row>
    <row r="940" spans="1:8" ht="16.5" hidden="1" customHeight="1" x14ac:dyDescent="0.3">
      <c r="A940" s="534">
        <v>45209</v>
      </c>
      <c r="B940" s="195" t="s">
        <v>743</v>
      </c>
      <c r="C940" s="485">
        <v>10000</v>
      </c>
      <c r="D940" s="485"/>
      <c r="E940" s="41"/>
      <c r="F940" s="640" t="s">
        <v>1035</v>
      </c>
      <c r="G940" s="640" t="s">
        <v>510</v>
      </c>
      <c r="H940" s="640"/>
    </row>
    <row r="941" spans="1:8" ht="16.5" hidden="1" customHeight="1" x14ac:dyDescent="0.3">
      <c r="A941" s="534">
        <v>45209</v>
      </c>
      <c r="B941" s="195" t="s">
        <v>743</v>
      </c>
      <c r="C941" s="485">
        <v>20000</v>
      </c>
      <c r="D941" s="485"/>
      <c r="E941" s="41"/>
      <c r="F941" s="640" t="s">
        <v>1115</v>
      </c>
      <c r="G941" s="640" t="s">
        <v>414</v>
      </c>
      <c r="H941" s="640"/>
    </row>
    <row r="942" spans="1:8" ht="16.5" hidden="1" customHeight="1" x14ac:dyDescent="0.3">
      <c r="A942" s="534">
        <v>45209</v>
      </c>
      <c r="B942" s="195" t="s">
        <v>743</v>
      </c>
      <c r="C942" s="485">
        <v>10000</v>
      </c>
      <c r="D942" s="485"/>
      <c r="E942" s="41"/>
      <c r="F942" s="640" t="s">
        <v>1036</v>
      </c>
      <c r="G942" s="640" t="s">
        <v>415</v>
      </c>
      <c r="H942" s="640"/>
    </row>
    <row r="943" spans="1:8" ht="16.5" hidden="1" customHeight="1" x14ac:dyDescent="0.3">
      <c r="A943" s="534">
        <v>45209</v>
      </c>
      <c r="B943" s="195" t="s">
        <v>743</v>
      </c>
      <c r="C943" s="485">
        <v>470000</v>
      </c>
      <c r="D943" s="485"/>
      <c r="E943" s="41"/>
      <c r="F943" s="640" t="s">
        <v>406</v>
      </c>
      <c r="G943" s="640" t="s">
        <v>406</v>
      </c>
      <c r="H943" s="640"/>
    </row>
    <row r="944" spans="1:8" ht="16.5" hidden="1" customHeight="1" x14ac:dyDescent="0.3">
      <c r="A944" s="534">
        <v>45210</v>
      </c>
      <c r="B944" s="195" t="s">
        <v>743</v>
      </c>
      <c r="C944" s="485">
        <v>30000</v>
      </c>
      <c r="D944" s="485"/>
      <c r="E944" s="41"/>
      <c r="F944" s="640" t="s">
        <v>1040</v>
      </c>
      <c r="G944" s="640" t="s">
        <v>565</v>
      </c>
      <c r="H944" s="640"/>
    </row>
    <row r="945" spans="1:11" ht="16.5" hidden="1" customHeight="1" x14ac:dyDescent="0.3">
      <c r="A945" s="534">
        <v>45211</v>
      </c>
      <c r="B945" s="195" t="s">
        <v>743</v>
      </c>
      <c r="C945" s="485">
        <v>100000</v>
      </c>
      <c r="D945" s="485"/>
      <c r="E945" s="41"/>
      <c r="F945" s="640" t="s">
        <v>406</v>
      </c>
      <c r="G945" s="640" t="s">
        <v>406</v>
      </c>
      <c r="H945" s="640"/>
    </row>
    <row r="946" spans="1:11" ht="16.5" hidden="1" customHeight="1" x14ac:dyDescent="0.3">
      <c r="A946" s="534">
        <v>45215</v>
      </c>
      <c r="B946" s="195" t="s">
        <v>743</v>
      </c>
      <c r="C946" s="485">
        <v>50000</v>
      </c>
      <c r="D946" s="485"/>
      <c r="E946" s="41"/>
      <c r="F946" s="640" t="s">
        <v>1042</v>
      </c>
      <c r="G946" s="640" t="s">
        <v>617</v>
      </c>
      <c r="H946" s="640"/>
    </row>
    <row r="947" spans="1:11" ht="16.5" hidden="1" customHeight="1" x14ac:dyDescent="0.3">
      <c r="A947" s="534">
        <v>45215</v>
      </c>
      <c r="B947" s="195" t="s">
        <v>743</v>
      </c>
      <c r="C947" s="485">
        <v>10000</v>
      </c>
      <c r="D947" s="485"/>
      <c r="E947" s="41"/>
      <c r="F947" s="640" t="s">
        <v>1037</v>
      </c>
      <c r="G947" s="640" t="s">
        <v>407</v>
      </c>
      <c r="H947" s="640"/>
    </row>
    <row r="948" spans="1:11" ht="16.5" hidden="1" customHeight="1" x14ac:dyDescent="0.3">
      <c r="A948" s="534">
        <v>45217</v>
      </c>
      <c r="B948" s="195" t="s">
        <v>743</v>
      </c>
      <c r="C948" s="485">
        <v>1195000</v>
      </c>
      <c r="D948" s="485"/>
      <c r="E948" s="41"/>
      <c r="F948" s="640" t="s">
        <v>406</v>
      </c>
      <c r="G948" s="640" t="s">
        <v>406</v>
      </c>
      <c r="H948" s="640"/>
    </row>
    <row r="949" spans="1:11" ht="16.5" hidden="1" customHeight="1" x14ac:dyDescent="0.3">
      <c r="A949" s="534">
        <v>45218</v>
      </c>
      <c r="B949" s="195" t="s">
        <v>743</v>
      </c>
      <c r="C949" s="485">
        <v>30000</v>
      </c>
      <c r="D949" s="485"/>
      <c r="E949" s="41"/>
      <c r="F949" s="640" t="s">
        <v>406</v>
      </c>
      <c r="G949" s="640" t="s">
        <v>406</v>
      </c>
      <c r="H949" s="640"/>
    </row>
    <row r="950" spans="1:11" ht="16.5" hidden="1" customHeight="1" x14ac:dyDescent="0.3">
      <c r="A950" s="534">
        <v>45218</v>
      </c>
      <c r="B950" s="195" t="s">
        <v>743</v>
      </c>
      <c r="C950" s="485">
        <v>100000</v>
      </c>
      <c r="D950" s="485"/>
      <c r="E950" s="41"/>
      <c r="F950" s="640" t="s">
        <v>1164</v>
      </c>
      <c r="G950" s="640" t="s">
        <v>416</v>
      </c>
      <c r="H950" s="640"/>
    </row>
    <row r="951" spans="1:11" ht="16.5" hidden="1" customHeight="1" x14ac:dyDescent="0.3">
      <c r="A951" s="534">
        <v>45219</v>
      </c>
      <c r="B951" s="195" t="s">
        <v>743</v>
      </c>
      <c r="C951" s="485">
        <v>20000</v>
      </c>
      <c r="D951" s="485"/>
      <c r="E951" s="41"/>
      <c r="F951" s="640" t="s">
        <v>1044</v>
      </c>
      <c r="G951" s="640" t="s">
        <v>420</v>
      </c>
      <c r="H951" s="640"/>
    </row>
    <row r="952" spans="1:11" ht="16.5" hidden="1" customHeight="1" x14ac:dyDescent="0.3">
      <c r="A952" s="534">
        <v>45219</v>
      </c>
      <c r="B952" s="195" t="s">
        <v>743</v>
      </c>
      <c r="C952" s="485">
        <v>20000</v>
      </c>
      <c r="D952" s="485"/>
      <c r="E952" s="41"/>
      <c r="F952" s="640" t="s">
        <v>1045</v>
      </c>
      <c r="G952" s="640" t="s">
        <v>419</v>
      </c>
      <c r="H952" s="640"/>
    </row>
    <row r="953" spans="1:11" ht="16.5" hidden="1" customHeight="1" x14ac:dyDescent="0.3">
      <c r="A953" s="534">
        <v>45222</v>
      </c>
      <c r="B953" s="195" t="s">
        <v>743</v>
      </c>
      <c r="C953" s="485">
        <v>200000</v>
      </c>
      <c r="D953" s="485"/>
      <c r="E953" s="41"/>
      <c r="F953" s="640" t="s">
        <v>406</v>
      </c>
      <c r="G953" s="640" t="s">
        <v>406</v>
      </c>
      <c r="H953" s="640"/>
    </row>
    <row r="954" spans="1:11" ht="16.5" hidden="1" customHeight="1" x14ac:dyDescent="0.3">
      <c r="A954" s="534">
        <v>45224</v>
      </c>
      <c r="B954" s="195" t="s">
        <v>743</v>
      </c>
      <c r="C954" s="485">
        <v>100000</v>
      </c>
      <c r="D954" s="485"/>
      <c r="E954" s="41"/>
      <c r="F954" s="640" t="s">
        <v>406</v>
      </c>
      <c r="G954" s="640" t="s">
        <v>406</v>
      </c>
      <c r="H954" s="640"/>
    </row>
    <row r="955" spans="1:11" ht="16.5" hidden="1" customHeight="1" x14ac:dyDescent="0.3">
      <c r="A955" s="534">
        <v>45225</v>
      </c>
      <c r="B955" s="195" t="s">
        <v>743</v>
      </c>
      <c r="C955" s="485">
        <v>20000</v>
      </c>
      <c r="D955" s="485"/>
      <c r="E955" s="41"/>
      <c r="F955" s="640" t="s">
        <v>1156</v>
      </c>
      <c r="G955" s="640" t="s">
        <v>418</v>
      </c>
      <c r="H955" s="640"/>
    </row>
    <row r="956" spans="1:11" ht="16.5" hidden="1" customHeight="1" x14ac:dyDescent="0.3">
      <c r="A956" s="534">
        <v>45226</v>
      </c>
      <c r="B956" s="195" t="s">
        <v>743</v>
      </c>
      <c r="C956" s="485">
        <v>50000</v>
      </c>
      <c r="D956" s="485"/>
      <c r="E956" s="41"/>
      <c r="F956" s="640" t="s">
        <v>1047</v>
      </c>
      <c r="G956" s="640" t="s">
        <v>715</v>
      </c>
      <c r="H956" s="640"/>
    </row>
    <row r="957" spans="1:11" ht="16.5" hidden="1" customHeight="1" x14ac:dyDescent="0.3">
      <c r="A957" s="534">
        <v>45226</v>
      </c>
      <c r="B957" s="195" t="s">
        <v>743</v>
      </c>
      <c r="C957" s="485">
        <v>1030000</v>
      </c>
      <c r="D957" s="485"/>
      <c r="E957" s="41"/>
      <c r="F957" s="640" t="s">
        <v>406</v>
      </c>
      <c r="G957" s="640" t="s">
        <v>406</v>
      </c>
      <c r="H957" s="640"/>
    </row>
    <row r="958" spans="1:11" ht="16.5" hidden="1" customHeight="1" x14ac:dyDescent="0.3">
      <c r="A958" s="534">
        <v>45229</v>
      </c>
      <c r="B958" s="195" t="s">
        <v>743</v>
      </c>
      <c r="C958" s="485">
        <v>30000</v>
      </c>
      <c r="D958" s="485"/>
      <c r="E958" s="41"/>
      <c r="F958" s="640" t="s">
        <v>1132</v>
      </c>
      <c r="G958" s="640" t="s">
        <v>466</v>
      </c>
      <c r="H958" s="640"/>
      <c r="K958" s="440"/>
    </row>
    <row r="959" spans="1:11" ht="16.5" hidden="1" customHeight="1" x14ac:dyDescent="0.3">
      <c r="A959" s="534">
        <v>45229</v>
      </c>
      <c r="B959" s="195" t="s">
        <v>743</v>
      </c>
      <c r="C959" s="485">
        <v>10000</v>
      </c>
      <c r="D959" s="485"/>
      <c r="E959" s="41"/>
      <c r="F959" s="640" t="s">
        <v>1048</v>
      </c>
      <c r="G959" s="640" t="s">
        <v>422</v>
      </c>
      <c r="H959" s="640"/>
    </row>
    <row r="960" spans="1:11" ht="16.5" hidden="1" customHeight="1" x14ac:dyDescent="0.3">
      <c r="A960" s="534">
        <v>45229</v>
      </c>
      <c r="B960" s="195" t="s">
        <v>743</v>
      </c>
      <c r="C960" s="485">
        <v>130000</v>
      </c>
      <c r="D960" s="485"/>
      <c r="E960" s="41"/>
      <c r="F960" s="640" t="s">
        <v>406</v>
      </c>
      <c r="G960" s="640" t="s">
        <v>406</v>
      </c>
      <c r="H960" s="640"/>
    </row>
    <row r="961" spans="1:8" ht="16.5" hidden="1" customHeight="1" x14ac:dyDescent="0.3">
      <c r="A961" s="534">
        <v>45230</v>
      </c>
      <c r="B961" s="195" t="s">
        <v>743</v>
      </c>
      <c r="C961" s="485">
        <v>10000</v>
      </c>
      <c r="D961" s="485"/>
      <c r="E961" s="41"/>
      <c r="F961" s="640" t="s">
        <v>1031</v>
      </c>
      <c r="G961" s="640" t="s">
        <v>421</v>
      </c>
      <c r="H961" s="640"/>
    </row>
    <row r="962" spans="1:8" ht="16.5" hidden="1" customHeight="1" x14ac:dyDescent="0.3">
      <c r="A962" s="534">
        <v>45230</v>
      </c>
      <c r="B962" s="195" t="s">
        <v>743</v>
      </c>
      <c r="C962" s="485">
        <v>50000</v>
      </c>
      <c r="D962" s="485"/>
      <c r="E962" s="41"/>
      <c r="F962" s="640" t="s">
        <v>1049</v>
      </c>
      <c r="G962" s="640" t="s">
        <v>465</v>
      </c>
      <c r="H962" s="640"/>
    </row>
    <row r="963" spans="1:8" ht="16.5" hidden="1" customHeight="1" x14ac:dyDescent="0.3">
      <c r="A963" s="534">
        <v>45230</v>
      </c>
      <c r="B963" s="195" t="s">
        <v>743</v>
      </c>
      <c r="C963" s="485">
        <v>10000</v>
      </c>
      <c r="D963" s="485"/>
      <c r="E963" s="41"/>
      <c r="F963" s="640" t="s">
        <v>1050</v>
      </c>
      <c r="G963" s="640" t="s">
        <v>464</v>
      </c>
      <c r="H963" s="640"/>
    </row>
    <row r="964" spans="1:8" ht="16.5" hidden="1" customHeight="1" x14ac:dyDescent="0.3">
      <c r="A964" s="534">
        <v>45230</v>
      </c>
      <c r="B964" s="195" t="s">
        <v>743</v>
      </c>
      <c r="C964" s="485">
        <v>20000</v>
      </c>
      <c r="D964" s="485"/>
      <c r="E964" s="41"/>
      <c r="F964" s="640" t="s">
        <v>432</v>
      </c>
      <c r="G964" s="640" t="s">
        <v>432</v>
      </c>
      <c r="H964" s="640"/>
    </row>
    <row r="965" spans="1:8" ht="16.5" hidden="1" customHeight="1" x14ac:dyDescent="0.3">
      <c r="A965" s="534">
        <v>45230</v>
      </c>
      <c r="B965" s="195" t="s">
        <v>743</v>
      </c>
      <c r="C965" s="485">
        <v>100000</v>
      </c>
      <c r="D965" s="485"/>
      <c r="E965" s="41"/>
      <c r="F965" s="640" t="s">
        <v>1147</v>
      </c>
      <c r="G965" s="640" t="s">
        <v>408</v>
      </c>
      <c r="H965" s="640"/>
    </row>
    <row r="966" spans="1:8" ht="16.5" hidden="1" customHeight="1" x14ac:dyDescent="0.3">
      <c r="A966" s="534">
        <v>45230</v>
      </c>
      <c r="B966" s="195" t="s">
        <v>743</v>
      </c>
      <c r="C966" s="485">
        <v>10000</v>
      </c>
      <c r="D966" s="485"/>
      <c r="E966" s="41"/>
      <c r="F966" s="640" t="s">
        <v>1029</v>
      </c>
      <c r="G966" s="640" t="s">
        <v>682</v>
      </c>
      <c r="H966" s="640"/>
    </row>
    <row r="967" spans="1:8" ht="16.5" hidden="1" customHeight="1" x14ac:dyDescent="0.3">
      <c r="A967" s="534">
        <v>45230</v>
      </c>
      <c r="B967" s="195" t="s">
        <v>743</v>
      </c>
      <c r="C967" s="485">
        <v>20000</v>
      </c>
      <c r="D967" s="485"/>
      <c r="E967" s="41"/>
      <c r="F967" s="640" t="s">
        <v>1128</v>
      </c>
      <c r="G967" s="640" t="s">
        <v>463</v>
      </c>
      <c r="H967" s="640"/>
    </row>
    <row r="968" spans="1:8" ht="16.5" hidden="1" customHeight="1" x14ac:dyDescent="0.3">
      <c r="A968" s="534">
        <v>45230</v>
      </c>
      <c r="B968" s="195" t="s">
        <v>130</v>
      </c>
      <c r="C968" s="485"/>
      <c r="D968" s="485">
        <v>44330</v>
      </c>
      <c r="E968" s="41"/>
      <c r="F968" s="640" t="s">
        <v>793</v>
      </c>
      <c r="G968" s="640" t="s">
        <v>585</v>
      </c>
      <c r="H968" s="640"/>
    </row>
    <row r="969" spans="1:8" ht="16.5" hidden="1" customHeight="1" x14ac:dyDescent="0.3">
      <c r="A969" s="534"/>
      <c r="B969" s="399" t="s">
        <v>218</v>
      </c>
      <c r="C969" s="638">
        <f>SUM(C928:C968)</f>
        <v>4645000</v>
      </c>
      <c r="D969" s="638">
        <f>SUM(D928:D968)</f>
        <v>99440</v>
      </c>
      <c r="E969" s="41"/>
      <c r="F969" s="204"/>
      <c r="G969" s="204"/>
      <c r="H969" s="204"/>
    </row>
    <row r="970" spans="1:8" hidden="1" x14ac:dyDescent="0.3">
      <c r="A970" s="534">
        <v>45231</v>
      </c>
      <c r="B970" s="195" t="s">
        <v>743</v>
      </c>
      <c r="C970" s="485">
        <v>30000</v>
      </c>
      <c r="D970" s="485"/>
      <c r="E970" s="41"/>
      <c r="F970" s="640" t="s">
        <v>1030</v>
      </c>
      <c r="G970" s="640" t="s">
        <v>405</v>
      </c>
      <c r="H970" s="640"/>
    </row>
    <row r="971" spans="1:8" hidden="1" x14ac:dyDescent="0.3">
      <c r="A971" s="534">
        <v>45231</v>
      </c>
      <c r="B971" s="195" t="s">
        <v>743</v>
      </c>
      <c r="C971" s="485">
        <v>70000</v>
      </c>
      <c r="D971" s="485"/>
      <c r="E971" s="41"/>
      <c r="F971" s="640" t="s">
        <v>406</v>
      </c>
      <c r="G971" s="640" t="s">
        <v>406</v>
      </c>
      <c r="H971" s="640"/>
    </row>
    <row r="972" spans="1:8" hidden="1" x14ac:dyDescent="0.3">
      <c r="A972" s="534">
        <v>45233</v>
      </c>
      <c r="B972" s="195" t="s">
        <v>846</v>
      </c>
      <c r="C972" s="485"/>
      <c r="D972" s="485">
        <v>5358000</v>
      </c>
      <c r="E972" s="41"/>
      <c r="F972" s="640" t="s">
        <v>430</v>
      </c>
      <c r="G972" s="640" t="s">
        <v>430</v>
      </c>
      <c r="H972" s="640"/>
    </row>
    <row r="973" spans="1:8" hidden="1" x14ac:dyDescent="0.3">
      <c r="A973" s="534">
        <v>45233</v>
      </c>
      <c r="B973" s="195" t="s">
        <v>743</v>
      </c>
      <c r="C973" s="485">
        <v>250000</v>
      </c>
      <c r="D973" s="485"/>
      <c r="E973" s="41"/>
      <c r="F973" s="640" t="s">
        <v>406</v>
      </c>
      <c r="G973" s="640" t="s">
        <v>406</v>
      </c>
      <c r="H973" s="640"/>
    </row>
    <row r="974" spans="1:8" hidden="1" x14ac:dyDescent="0.3">
      <c r="A974" s="534">
        <v>45235</v>
      </c>
      <c r="B974" s="195" t="s">
        <v>743</v>
      </c>
      <c r="C974" s="485">
        <v>10000</v>
      </c>
      <c r="D974" s="485"/>
      <c r="E974" s="41"/>
      <c r="F974" s="640" t="s">
        <v>1211</v>
      </c>
      <c r="G974" s="640" t="s">
        <v>847</v>
      </c>
      <c r="H974" s="640"/>
    </row>
    <row r="975" spans="1:8" hidden="1" x14ac:dyDescent="0.3">
      <c r="A975" s="534">
        <v>45235</v>
      </c>
      <c r="B975" s="195" t="s">
        <v>743</v>
      </c>
      <c r="C975" s="485">
        <v>10000</v>
      </c>
      <c r="D975" s="485"/>
      <c r="E975" s="41"/>
      <c r="F975" s="640" t="s">
        <v>1029</v>
      </c>
      <c r="G975" s="640" t="s">
        <v>682</v>
      </c>
      <c r="H975" s="640"/>
    </row>
    <row r="976" spans="1:8" hidden="1" x14ac:dyDescent="0.3">
      <c r="A976" s="534">
        <v>45236</v>
      </c>
      <c r="B976" s="195" t="s">
        <v>743</v>
      </c>
      <c r="C976" s="485">
        <v>100000</v>
      </c>
      <c r="D976" s="485"/>
      <c r="E976" s="41"/>
      <c r="F976" s="640" t="s">
        <v>409</v>
      </c>
      <c r="G976" s="640" t="s">
        <v>409</v>
      </c>
      <c r="H976" s="640"/>
    </row>
    <row r="977" spans="1:8" hidden="1" x14ac:dyDescent="0.3">
      <c r="A977" s="534">
        <v>45236</v>
      </c>
      <c r="B977" s="195" t="s">
        <v>743</v>
      </c>
      <c r="C977" s="485">
        <v>20000</v>
      </c>
      <c r="D977" s="485"/>
      <c r="E977" s="41"/>
      <c r="F977" s="640" t="s">
        <v>1210</v>
      </c>
      <c r="G977" s="640" t="s">
        <v>842</v>
      </c>
      <c r="H977" s="640"/>
    </row>
    <row r="978" spans="1:8" hidden="1" x14ac:dyDescent="0.3">
      <c r="A978" s="534">
        <v>45236</v>
      </c>
      <c r="B978" s="195" t="s">
        <v>130</v>
      </c>
      <c r="C978" s="485"/>
      <c r="D978" s="485">
        <v>55000</v>
      </c>
      <c r="E978" s="41"/>
      <c r="F978" s="640" t="s">
        <v>410</v>
      </c>
      <c r="G978" s="640" t="s">
        <v>410</v>
      </c>
      <c r="H978" s="640"/>
    </row>
    <row r="979" spans="1:8" hidden="1" x14ac:dyDescent="0.3">
      <c r="A979" s="534">
        <v>45237</v>
      </c>
      <c r="B979" s="195" t="s">
        <v>743</v>
      </c>
      <c r="C979" s="485">
        <v>10000</v>
      </c>
      <c r="D979" s="485"/>
      <c r="E979" s="41"/>
      <c r="F979" s="640" t="s">
        <v>1212</v>
      </c>
      <c r="G979" s="640" t="s">
        <v>848</v>
      </c>
      <c r="H979" s="640"/>
    </row>
    <row r="980" spans="1:8" hidden="1" x14ac:dyDescent="0.3">
      <c r="A980" s="534">
        <v>45238</v>
      </c>
      <c r="B980" s="195" t="s">
        <v>743</v>
      </c>
      <c r="C980" s="485">
        <v>490000</v>
      </c>
      <c r="D980" s="485"/>
      <c r="E980" s="41"/>
      <c r="F980" s="640" t="s">
        <v>406</v>
      </c>
      <c r="G980" s="640" t="s">
        <v>406</v>
      </c>
      <c r="H980" s="640"/>
    </row>
    <row r="981" spans="1:8" hidden="1" x14ac:dyDescent="0.3">
      <c r="A981" s="534">
        <v>45239</v>
      </c>
      <c r="B981" s="195" t="s">
        <v>743</v>
      </c>
      <c r="C981" s="485">
        <v>20000</v>
      </c>
      <c r="D981" s="485"/>
      <c r="E981" s="41"/>
      <c r="F981" s="640" t="s">
        <v>406</v>
      </c>
      <c r="G981" s="640" t="s">
        <v>406</v>
      </c>
      <c r="H981" s="640"/>
    </row>
    <row r="982" spans="1:8" hidden="1" x14ac:dyDescent="0.3">
      <c r="A982" s="534">
        <v>45240</v>
      </c>
      <c r="B982" s="195" t="s">
        <v>743</v>
      </c>
      <c r="C982" s="485">
        <v>50000</v>
      </c>
      <c r="D982" s="485"/>
      <c r="E982" s="41"/>
      <c r="F982" s="640" t="s">
        <v>1034</v>
      </c>
      <c r="G982" s="640" t="s">
        <v>412</v>
      </c>
      <c r="H982" s="640"/>
    </row>
    <row r="983" spans="1:8" hidden="1" x14ac:dyDescent="0.3">
      <c r="A983" s="534">
        <v>45240</v>
      </c>
      <c r="B983" s="195" t="s">
        <v>743</v>
      </c>
      <c r="C983" s="485">
        <v>10000</v>
      </c>
      <c r="D983" s="485"/>
      <c r="E983" s="41"/>
      <c r="F983" s="640" t="s">
        <v>1035</v>
      </c>
      <c r="G983" s="640" t="s">
        <v>510</v>
      </c>
      <c r="H983" s="640"/>
    </row>
    <row r="984" spans="1:8" hidden="1" x14ac:dyDescent="0.3">
      <c r="A984" s="534">
        <v>45240</v>
      </c>
      <c r="B984" s="195" t="s">
        <v>743</v>
      </c>
      <c r="C984" s="485">
        <v>20000</v>
      </c>
      <c r="D984" s="485"/>
      <c r="E984" s="41"/>
      <c r="F984" s="640" t="s">
        <v>1115</v>
      </c>
      <c r="G984" s="640" t="s">
        <v>414</v>
      </c>
      <c r="H984" s="640"/>
    </row>
    <row r="985" spans="1:8" hidden="1" x14ac:dyDescent="0.3">
      <c r="A985" s="534">
        <v>45240</v>
      </c>
      <c r="B985" s="195" t="s">
        <v>743</v>
      </c>
      <c r="C985" s="485">
        <v>10000</v>
      </c>
      <c r="D985" s="485"/>
      <c r="E985" s="41"/>
      <c r="F985" s="640" t="s">
        <v>1036</v>
      </c>
      <c r="G985" s="640" t="s">
        <v>415</v>
      </c>
      <c r="H985" s="640"/>
    </row>
    <row r="986" spans="1:8" hidden="1" x14ac:dyDescent="0.3">
      <c r="A986" s="534">
        <v>45240</v>
      </c>
      <c r="B986" s="195" t="s">
        <v>743</v>
      </c>
      <c r="C986" s="485">
        <v>10000</v>
      </c>
      <c r="D986" s="485"/>
      <c r="E986" s="41"/>
      <c r="F986" s="640" t="s">
        <v>1037</v>
      </c>
      <c r="G986" s="640" t="s">
        <v>407</v>
      </c>
      <c r="H986" s="640"/>
    </row>
    <row r="987" spans="1:8" hidden="1" x14ac:dyDescent="0.3">
      <c r="A987" s="534">
        <v>45243</v>
      </c>
      <c r="B987" s="195" t="s">
        <v>743</v>
      </c>
      <c r="C987" s="485">
        <v>30000</v>
      </c>
      <c r="D987" s="485"/>
      <c r="E987" s="41"/>
      <c r="F987" s="640" t="s">
        <v>1040</v>
      </c>
      <c r="G987" s="640" t="s">
        <v>565</v>
      </c>
      <c r="H987" s="640"/>
    </row>
    <row r="988" spans="1:8" hidden="1" x14ac:dyDescent="0.3">
      <c r="A988" s="534">
        <v>45243</v>
      </c>
      <c r="B988" s="195" t="s">
        <v>743</v>
      </c>
      <c r="C988" s="485">
        <v>80000</v>
      </c>
      <c r="D988" s="485"/>
      <c r="E988" s="41"/>
      <c r="F988" s="640" t="s">
        <v>406</v>
      </c>
      <c r="G988" s="640" t="s">
        <v>406</v>
      </c>
      <c r="H988" s="640"/>
    </row>
    <row r="989" spans="1:8" hidden="1" x14ac:dyDescent="0.3">
      <c r="A989" s="534">
        <v>45243</v>
      </c>
      <c r="B989" s="195" t="s">
        <v>743</v>
      </c>
      <c r="C989" s="485">
        <v>10000</v>
      </c>
      <c r="D989" s="485"/>
      <c r="E989" s="41"/>
      <c r="F989" s="640" t="s">
        <v>1127</v>
      </c>
      <c r="G989" s="640" t="s">
        <v>826</v>
      </c>
      <c r="H989" s="640"/>
    </row>
    <row r="990" spans="1:8" hidden="1" x14ac:dyDescent="0.3">
      <c r="A990" s="534">
        <v>45245</v>
      </c>
      <c r="B990" s="195" t="s">
        <v>743</v>
      </c>
      <c r="C990" s="485">
        <v>50000</v>
      </c>
      <c r="D990" s="485"/>
      <c r="E990" s="41"/>
      <c r="F990" s="640" t="s">
        <v>1042</v>
      </c>
      <c r="G990" s="640" t="s">
        <v>617</v>
      </c>
      <c r="H990" s="640"/>
    </row>
    <row r="991" spans="1:8" hidden="1" x14ac:dyDescent="0.3">
      <c r="A991" s="534">
        <v>45246</v>
      </c>
      <c r="B991" s="195" t="s">
        <v>743</v>
      </c>
      <c r="C991" s="485">
        <v>500000</v>
      </c>
      <c r="D991" s="485"/>
      <c r="E991" s="41"/>
      <c r="F991" s="640" t="s">
        <v>1213</v>
      </c>
      <c r="G991" s="640" t="s">
        <v>849</v>
      </c>
      <c r="H991" s="640"/>
    </row>
    <row r="992" spans="1:8" hidden="1" x14ac:dyDescent="0.3">
      <c r="A992" s="534">
        <v>45247</v>
      </c>
      <c r="B992" s="195" t="s">
        <v>743</v>
      </c>
      <c r="C992" s="485">
        <v>1175000</v>
      </c>
      <c r="D992" s="485"/>
      <c r="E992" s="41"/>
      <c r="F992" s="640" t="s">
        <v>406</v>
      </c>
      <c r="G992" s="640" t="s">
        <v>406</v>
      </c>
      <c r="H992" s="640"/>
    </row>
    <row r="993" spans="1:11" hidden="1" x14ac:dyDescent="0.3">
      <c r="A993" s="534">
        <v>45250</v>
      </c>
      <c r="B993" s="195" t="s">
        <v>743</v>
      </c>
      <c r="C993" s="485">
        <v>20000</v>
      </c>
      <c r="D993" s="485"/>
      <c r="E993" s="41"/>
      <c r="F993" s="640" t="s">
        <v>1045</v>
      </c>
      <c r="G993" s="640" t="s">
        <v>419</v>
      </c>
      <c r="H993" s="640"/>
    </row>
    <row r="994" spans="1:11" hidden="1" x14ac:dyDescent="0.3">
      <c r="A994" s="534">
        <v>45250</v>
      </c>
      <c r="B994" s="195" t="s">
        <v>743</v>
      </c>
      <c r="C994" s="485">
        <v>20000</v>
      </c>
      <c r="D994" s="485"/>
      <c r="E994" s="41"/>
      <c r="F994" s="640" t="s">
        <v>1044</v>
      </c>
      <c r="G994" s="640" t="s">
        <v>420</v>
      </c>
      <c r="H994" s="640"/>
    </row>
    <row r="995" spans="1:11" hidden="1" x14ac:dyDescent="0.3">
      <c r="A995" s="534">
        <v>45250</v>
      </c>
      <c r="B995" s="195" t="s">
        <v>743</v>
      </c>
      <c r="C995" s="485">
        <v>40000</v>
      </c>
      <c r="D995" s="485"/>
      <c r="E995" s="41"/>
      <c r="F995" s="640" t="s">
        <v>406</v>
      </c>
      <c r="G995" s="640" t="s">
        <v>406</v>
      </c>
      <c r="H995" s="640"/>
    </row>
    <row r="996" spans="1:11" hidden="1" x14ac:dyDescent="0.3">
      <c r="A996" s="534">
        <v>45251</v>
      </c>
      <c r="B996" s="195" t="s">
        <v>743</v>
      </c>
      <c r="C996" s="485">
        <v>10000</v>
      </c>
      <c r="D996" s="485"/>
      <c r="E996" s="41"/>
      <c r="F996" s="640" t="s">
        <v>1046</v>
      </c>
      <c r="G996" s="640" t="s">
        <v>850</v>
      </c>
      <c r="H996" s="640"/>
    </row>
    <row r="997" spans="1:11" hidden="1" x14ac:dyDescent="0.3">
      <c r="A997" s="534">
        <v>45252</v>
      </c>
      <c r="B997" s="195" t="s">
        <v>743</v>
      </c>
      <c r="C997" s="485">
        <v>200000</v>
      </c>
      <c r="D997" s="485"/>
      <c r="E997" s="41"/>
      <c r="F997" s="640" t="s">
        <v>406</v>
      </c>
      <c r="G997" s="640" t="s">
        <v>406</v>
      </c>
      <c r="H997" s="640"/>
    </row>
    <row r="998" spans="1:11" hidden="1" x14ac:dyDescent="0.3">
      <c r="A998" s="534">
        <v>45253</v>
      </c>
      <c r="B998" s="195" t="s">
        <v>743</v>
      </c>
      <c r="C998" s="485">
        <v>70000</v>
      </c>
      <c r="D998" s="485"/>
      <c r="E998" s="41"/>
      <c r="F998" s="640" t="s">
        <v>406</v>
      </c>
      <c r="G998" s="640" t="s">
        <v>406</v>
      </c>
      <c r="H998" s="640"/>
    </row>
    <row r="999" spans="1:11" hidden="1" x14ac:dyDescent="0.3">
      <c r="A999" s="534">
        <v>45253</v>
      </c>
      <c r="B999" s="195" t="s">
        <v>743</v>
      </c>
      <c r="C999" s="485">
        <v>100000</v>
      </c>
      <c r="D999" s="485"/>
      <c r="E999" s="41"/>
      <c r="F999" s="640" t="s">
        <v>1150</v>
      </c>
      <c r="G999" s="640" t="s">
        <v>512</v>
      </c>
      <c r="H999" s="640"/>
    </row>
    <row r="1000" spans="1:11" hidden="1" x14ac:dyDescent="0.3">
      <c r="A1000" s="534">
        <v>45253</v>
      </c>
      <c r="B1000" s="195" t="s">
        <v>743</v>
      </c>
      <c r="C1000" s="485">
        <v>10000</v>
      </c>
      <c r="D1000" s="485"/>
      <c r="E1000" s="41"/>
      <c r="F1000" s="640" t="s">
        <v>1118</v>
      </c>
      <c r="G1000" s="640" t="s">
        <v>564</v>
      </c>
      <c r="H1000" s="640"/>
      <c r="K1000" s="440"/>
    </row>
    <row r="1001" spans="1:11" hidden="1" x14ac:dyDescent="0.3">
      <c r="A1001" s="534">
        <v>45254</v>
      </c>
      <c r="B1001" s="195" t="s">
        <v>743</v>
      </c>
      <c r="C1001" s="485">
        <v>20000</v>
      </c>
      <c r="D1001" s="485"/>
      <c r="E1001" s="41"/>
      <c r="F1001" s="640" t="s">
        <v>406</v>
      </c>
      <c r="G1001" s="640" t="s">
        <v>406</v>
      </c>
      <c r="H1001" s="640"/>
    </row>
    <row r="1002" spans="1:11" hidden="1" x14ac:dyDescent="0.3">
      <c r="A1002" s="534">
        <v>45257</v>
      </c>
      <c r="B1002" s="195" t="s">
        <v>743</v>
      </c>
      <c r="C1002" s="485">
        <v>50000</v>
      </c>
      <c r="D1002" s="485"/>
      <c r="E1002" s="41"/>
      <c r="F1002" s="640" t="s">
        <v>1047</v>
      </c>
      <c r="G1002" s="640" t="s">
        <v>715</v>
      </c>
      <c r="H1002" s="640"/>
    </row>
    <row r="1003" spans="1:11" hidden="1" x14ac:dyDescent="0.3">
      <c r="A1003" s="534">
        <v>45257</v>
      </c>
      <c r="B1003" s="195" t="s">
        <v>743</v>
      </c>
      <c r="C1003" s="485">
        <v>10000</v>
      </c>
      <c r="D1003" s="485"/>
      <c r="E1003" s="41"/>
      <c r="F1003" s="640" t="s">
        <v>406</v>
      </c>
      <c r="G1003" s="640" t="s">
        <v>406</v>
      </c>
      <c r="H1003" s="640"/>
    </row>
    <row r="1004" spans="1:11" hidden="1" x14ac:dyDescent="0.3">
      <c r="A1004" s="534">
        <v>45258</v>
      </c>
      <c r="B1004" s="195" t="s">
        <v>743</v>
      </c>
      <c r="C1004" s="485">
        <v>30000</v>
      </c>
      <c r="D1004" s="485"/>
      <c r="E1004" s="41"/>
      <c r="F1004" s="640" t="s">
        <v>1132</v>
      </c>
      <c r="G1004" s="640" t="s">
        <v>466</v>
      </c>
      <c r="H1004" s="640"/>
    </row>
    <row r="1005" spans="1:11" hidden="1" x14ac:dyDescent="0.3">
      <c r="A1005" s="534">
        <v>45259</v>
      </c>
      <c r="B1005" s="195" t="s">
        <v>743</v>
      </c>
      <c r="C1005" s="485">
        <v>10000</v>
      </c>
      <c r="D1005" s="485"/>
      <c r="E1005" s="41"/>
      <c r="F1005" s="640" t="s">
        <v>1048</v>
      </c>
      <c r="G1005" s="640" t="s">
        <v>422</v>
      </c>
      <c r="H1005" s="640"/>
    </row>
    <row r="1006" spans="1:11" hidden="1" x14ac:dyDescent="0.3">
      <c r="A1006" s="534">
        <v>45259</v>
      </c>
      <c r="B1006" s="195" t="s">
        <v>743</v>
      </c>
      <c r="C1006" s="485">
        <v>100000</v>
      </c>
      <c r="D1006" s="485"/>
      <c r="E1006" s="41"/>
      <c r="F1006" s="640" t="s">
        <v>1147</v>
      </c>
      <c r="G1006" s="640" t="s">
        <v>408</v>
      </c>
      <c r="H1006" s="640"/>
    </row>
    <row r="1007" spans="1:11" hidden="1" x14ac:dyDescent="0.3">
      <c r="A1007" s="534">
        <v>45259</v>
      </c>
      <c r="B1007" s="195" t="s">
        <v>743</v>
      </c>
      <c r="C1007" s="485">
        <v>1140000</v>
      </c>
      <c r="D1007" s="485"/>
      <c r="E1007" s="41"/>
      <c r="F1007" s="640" t="s">
        <v>406</v>
      </c>
      <c r="G1007" s="640" t="s">
        <v>406</v>
      </c>
      <c r="H1007" s="640"/>
    </row>
    <row r="1008" spans="1:11" hidden="1" x14ac:dyDescent="0.3">
      <c r="A1008" s="534">
        <v>45260</v>
      </c>
      <c r="B1008" s="195" t="s">
        <v>743</v>
      </c>
      <c r="C1008" s="485">
        <v>50000</v>
      </c>
      <c r="D1008" s="485"/>
      <c r="E1008" s="41"/>
      <c r="F1008" s="640" t="s">
        <v>1049</v>
      </c>
      <c r="G1008" s="640" t="s">
        <v>465</v>
      </c>
      <c r="H1008" s="640"/>
    </row>
    <row r="1009" spans="1:8" hidden="1" x14ac:dyDescent="0.3">
      <c r="A1009" s="534">
        <v>45260</v>
      </c>
      <c r="B1009" s="195" t="s">
        <v>743</v>
      </c>
      <c r="C1009" s="485">
        <v>10000</v>
      </c>
      <c r="D1009" s="485"/>
      <c r="E1009" s="41"/>
      <c r="F1009" s="640" t="s">
        <v>1050</v>
      </c>
      <c r="G1009" s="640" t="s">
        <v>464</v>
      </c>
      <c r="H1009" s="640"/>
    </row>
    <row r="1010" spans="1:8" hidden="1" x14ac:dyDescent="0.3">
      <c r="A1010" s="534">
        <v>45260</v>
      </c>
      <c r="B1010" s="195" t="s">
        <v>743</v>
      </c>
      <c r="C1010" s="485">
        <v>20000</v>
      </c>
      <c r="D1010" s="485"/>
      <c r="E1010" s="41"/>
      <c r="F1010" s="640" t="s">
        <v>432</v>
      </c>
      <c r="G1010" s="640" t="s">
        <v>432</v>
      </c>
      <c r="H1010" s="640"/>
    </row>
    <row r="1011" spans="1:8" hidden="1" x14ac:dyDescent="0.3">
      <c r="A1011" s="534">
        <v>45260</v>
      </c>
      <c r="B1011" s="195" t="s">
        <v>743</v>
      </c>
      <c r="C1011" s="485">
        <v>10000</v>
      </c>
      <c r="D1011" s="485"/>
      <c r="E1011" s="41"/>
      <c r="F1011" s="640" t="s">
        <v>406</v>
      </c>
      <c r="G1011" s="640" t="s">
        <v>406</v>
      </c>
      <c r="H1011" s="640"/>
    </row>
    <row r="1012" spans="1:8" hidden="1" x14ac:dyDescent="0.3">
      <c r="A1012" s="534">
        <v>45260</v>
      </c>
      <c r="B1012" s="195" t="s">
        <v>743</v>
      </c>
      <c r="C1012" s="485">
        <v>20000</v>
      </c>
      <c r="D1012" s="485"/>
      <c r="E1012" s="41"/>
      <c r="F1012" s="640" t="s">
        <v>1128</v>
      </c>
      <c r="G1012" s="640" t="s">
        <v>463</v>
      </c>
      <c r="H1012" s="640"/>
    </row>
    <row r="1013" spans="1:8" hidden="1" x14ac:dyDescent="0.3">
      <c r="A1013" s="534">
        <v>45260</v>
      </c>
      <c r="B1013" s="195" t="s">
        <v>130</v>
      </c>
      <c r="C1013" s="485"/>
      <c r="D1013" s="485">
        <v>41415</v>
      </c>
      <c r="E1013" s="41"/>
      <c r="F1013" s="640" t="s">
        <v>793</v>
      </c>
      <c r="G1013" s="640" t="s">
        <v>585</v>
      </c>
      <c r="H1013" s="640"/>
    </row>
    <row r="1014" spans="1:8" hidden="1" x14ac:dyDescent="0.3">
      <c r="A1014" s="534"/>
      <c r="B1014" s="399" t="s">
        <v>218</v>
      </c>
      <c r="C1014" s="638">
        <f>SUM(C970:C1013)</f>
        <v>4895000</v>
      </c>
      <c r="D1014" s="638">
        <f>SUM(D970:D1013)</f>
        <v>5454415</v>
      </c>
      <c r="E1014" s="41"/>
      <c r="F1014" s="204"/>
      <c r="G1014" s="204"/>
      <c r="H1014" s="204"/>
    </row>
    <row r="1015" spans="1:8" hidden="1" x14ac:dyDescent="0.3">
      <c r="A1015" s="534">
        <v>45261</v>
      </c>
      <c r="B1015" s="195" t="s">
        <v>743</v>
      </c>
      <c r="C1015" s="485">
        <v>30000</v>
      </c>
      <c r="D1015" s="485"/>
      <c r="E1015" s="41"/>
      <c r="F1015" s="640" t="s">
        <v>1030</v>
      </c>
      <c r="G1015" s="640" t="s">
        <v>405</v>
      </c>
      <c r="H1015" s="640"/>
    </row>
    <row r="1016" spans="1:8" hidden="1" x14ac:dyDescent="0.3">
      <c r="A1016" s="534">
        <v>45264</v>
      </c>
      <c r="B1016" s="195" t="s">
        <v>743</v>
      </c>
      <c r="C1016" s="485">
        <v>10000</v>
      </c>
      <c r="D1016" s="485"/>
      <c r="E1016" s="41"/>
      <c r="F1016" s="640" t="s">
        <v>1037</v>
      </c>
      <c r="G1016" s="640" t="s">
        <v>407</v>
      </c>
      <c r="H1016" s="640"/>
    </row>
    <row r="1017" spans="1:8" hidden="1" x14ac:dyDescent="0.3">
      <c r="A1017" s="534">
        <v>45264</v>
      </c>
      <c r="B1017" s="195" t="s">
        <v>743</v>
      </c>
      <c r="C1017" s="485">
        <v>310000</v>
      </c>
      <c r="D1017" s="485"/>
      <c r="E1017" s="41"/>
      <c r="F1017" s="640" t="s">
        <v>406</v>
      </c>
      <c r="G1017" s="640" t="s">
        <v>406</v>
      </c>
      <c r="H1017" s="640"/>
    </row>
    <row r="1018" spans="1:8" hidden="1" x14ac:dyDescent="0.3">
      <c r="A1018" s="534">
        <v>45265</v>
      </c>
      <c r="B1018" s="195" t="s">
        <v>743</v>
      </c>
      <c r="C1018" s="485">
        <v>100000</v>
      </c>
      <c r="D1018" s="485"/>
      <c r="E1018" s="41"/>
      <c r="F1018" s="640" t="s">
        <v>409</v>
      </c>
      <c r="G1018" s="640" t="s">
        <v>409</v>
      </c>
      <c r="H1018" s="640"/>
    </row>
    <row r="1019" spans="1:8" hidden="1" x14ac:dyDescent="0.3">
      <c r="A1019" s="534">
        <v>45265</v>
      </c>
      <c r="B1019" s="195" t="s">
        <v>743</v>
      </c>
      <c r="C1019" s="485">
        <v>20000</v>
      </c>
      <c r="D1019" s="485"/>
      <c r="E1019" s="41"/>
      <c r="F1019" s="640" t="s">
        <v>1210</v>
      </c>
      <c r="G1019" s="640" t="s">
        <v>842</v>
      </c>
      <c r="H1019" s="640"/>
    </row>
    <row r="1020" spans="1:8" hidden="1" x14ac:dyDescent="0.3">
      <c r="A1020" s="534">
        <v>45265</v>
      </c>
      <c r="B1020" s="195" t="s">
        <v>172</v>
      </c>
      <c r="C1020" s="485"/>
      <c r="D1020" s="485">
        <v>55000</v>
      </c>
      <c r="E1020" s="41"/>
      <c r="F1020" s="640" t="s">
        <v>410</v>
      </c>
      <c r="G1020" s="640" t="s">
        <v>410</v>
      </c>
      <c r="H1020" s="640"/>
    </row>
    <row r="1021" spans="1:8" hidden="1" x14ac:dyDescent="0.3">
      <c r="A1021" s="534">
        <v>45266</v>
      </c>
      <c r="B1021" s="195" t="s">
        <v>743</v>
      </c>
      <c r="C1021" s="485">
        <v>20000</v>
      </c>
      <c r="D1021" s="485"/>
      <c r="E1021" s="41"/>
      <c r="F1021" s="640" t="s">
        <v>406</v>
      </c>
      <c r="G1021" s="640" t="s">
        <v>406</v>
      </c>
      <c r="H1021" s="640"/>
    </row>
    <row r="1022" spans="1:8" hidden="1" x14ac:dyDescent="0.3">
      <c r="A1022" s="534">
        <v>45266</v>
      </c>
      <c r="B1022" s="195" t="s">
        <v>743</v>
      </c>
      <c r="C1022" s="485">
        <v>30000</v>
      </c>
      <c r="D1022" s="485"/>
      <c r="E1022" s="41"/>
      <c r="F1022" s="640" t="s">
        <v>1119</v>
      </c>
      <c r="G1022" s="640" t="s">
        <v>431</v>
      </c>
      <c r="H1022" s="640"/>
    </row>
    <row r="1023" spans="1:8" hidden="1" x14ac:dyDescent="0.3">
      <c r="A1023" s="534">
        <v>45267</v>
      </c>
      <c r="B1023" s="195" t="s">
        <v>20</v>
      </c>
      <c r="C1023" s="485"/>
      <c r="D1023" s="485">
        <v>6000000</v>
      </c>
      <c r="E1023" s="41"/>
      <c r="F1023" s="640" t="s">
        <v>430</v>
      </c>
      <c r="G1023" s="640" t="s">
        <v>430</v>
      </c>
      <c r="H1023" s="640"/>
    </row>
    <row r="1024" spans="1:8" hidden="1" x14ac:dyDescent="0.3">
      <c r="A1024" s="534">
        <v>45267</v>
      </c>
      <c r="B1024" s="195" t="s">
        <v>743</v>
      </c>
      <c r="C1024" s="485">
        <v>470000</v>
      </c>
      <c r="D1024" s="485"/>
      <c r="E1024" s="41"/>
      <c r="F1024" s="640" t="s">
        <v>406</v>
      </c>
      <c r="G1024" s="640" t="s">
        <v>406</v>
      </c>
      <c r="H1024" s="640"/>
    </row>
    <row r="1025" spans="1:8" hidden="1" x14ac:dyDescent="0.3">
      <c r="A1025" s="534">
        <v>45270</v>
      </c>
      <c r="B1025" s="195" t="s">
        <v>743</v>
      </c>
      <c r="C1025" s="485">
        <v>10000</v>
      </c>
      <c r="D1025" s="485"/>
      <c r="E1025" s="41"/>
      <c r="F1025" s="640" t="s">
        <v>1032</v>
      </c>
      <c r="G1025" s="640" t="s">
        <v>859</v>
      </c>
      <c r="H1025" s="640"/>
    </row>
    <row r="1026" spans="1:8" hidden="1" x14ac:dyDescent="0.3">
      <c r="A1026" s="534">
        <v>45271</v>
      </c>
      <c r="B1026" s="195" t="s">
        <v>743</v>
      </c>
      <c r="C1026" s="485">
        <v>50000</v>
      </c>
      <c r="D1026" s="485"/>
      <c r="E1026" s="41"/>
      <c r="F1026" s="640" t="s">
        <v>1034</v>
      </c>
      <c r="G1026" s="640" t="s">
        <v>412</v>
      </c>
      <c r="H1026" s="640"/>
    </row>
    <row r="1027" spans="1:8" hidden="1" x14ac:dyDescent="0.3">
      <c r="A1027" s="534">
        <v>45271</v>
      </c>
      <c r="B1027" s="195" t="s">
        <v>743</v>
      </c>
      <c r="C1027" s="485">
        <v>10000</v>
      </c>
      <c r="D1027" s="485"/>
      <c r="E1027" s="41"/>
      <c r="F1027" s="640" t="s">
        <v>1031</v>
      </c>
      <c r="G1027" s="640" t="s">
        <v>421</v>
      </c>
      <c r="H1027" s="640"/>
    </row>
    <row r="1028" spans="1:8" hidden="1" x14ac:dyDescent="0.3">
      <c r="A1028" s="534">
        <v>45271</v>
      </c>
      <c r="B1028" s="195" t="s">
        <v>743</v>
      </c>
      <c r="C1028" s="485">
        <v>30000</v>
      </c>
      <c r="D1028" s="485"/>
      <c r="E1028" s="41"/>
      <c r="F1028" s="640" t="s">
        <v>1040</v>
      </c>
      <c r="G1028" s="640" t="s">
        <v>565</v>
      </c>
      <c r="H1028" s="640"/>
    </row>
    <row r="1029" spans="1:8" hidden="1" x14ac:dyDescent="0.3">
      <c r="A1029" s="534">
        <v>45271</v>
      </c>
      <c r="B1029" s="195" t="s">
        <v>743</v>
      </c>
      <c r="C1029" s="485">
        <v>10000</v>
      </c>
      <c r="D1029" s="485"/>
      <c r="E1029" s="41"/>
      <c r="F1029" s="640" t="s">
        <v>1035</v>
      </c>
      <c r="G1029" s="640" t="s">
        <v>510</v>
      </c>
      <c r="H1029" s="640"/>
    </row>
    <row r="1030" spans="1:8" hidden="1" x14ac:dyDescent="0.3">
      <c r="A1030" s="534">
        <v>45271</v>
      </c>
      <c r="B1030" s="195" t="s">
        <v>743</v>
      </c>
      <c r="C1030" s="485">
        <v>20000</v>
      </c>
      <c r="D1030" s="485"/>
      <c r="E1030" s="41"/>
      <c r="F1030" s="640" t="s">
        <v>1115</v>
      </c>
      <c r="G1030" s="640" t="s">
        <v>414</v>
      </c>
      <c r="H1030" s="640"/>
    </row>
    <row r="1031" spans="1:8" hidden="1" x14ac:dyDescent="0.3">
      <c r="A1031" s="534">
        <v>45271</v>
      </c>
      <c r="B1031" s="195" t="s">
        <v>743</v>
      </c>
      <c r="C1031" s="485">
        <v>10000</v>
      </c>
      <c r="D1031" s="485"/>
      <c r="E1031" s="41"/>
      <c r="F1031" s="640" t="s">
        <v>1036</v>
      </c>
      <c r="G1031" s="640" t="s">
        <v>415</v>
      </c>
      <c r="H1031" s="640"/>
    </row>
    <row r="1032" spans="1:8" hidden="1" x14ac:dyDescent="0.3">
      <c r="A1032" s="534">
        <v>45271</v>
      </c>
      <c r="B1032" s="195" t="s">
        <v>743</v>
      </c>
      <c r="C1032" s="485">
        <v>20000</v>
      </c>
      <c r="D1032" s="485"/>
      <c r="E1032" s="41"/>
      <c r="F1032" s="640" t="s">
        <v>406</v>
      </c>
      <c r="G1032" s="640" t="s">
        <v>406</v>
      </c>
      <c r="H1032" s="640"/>
    </row>
    <row r="1033" spans="1:8" hidden="1" x14ac:dyDescent="0.3">
      <c r="A1033" s="534">
        <v>45273</v>
      </c>
      <c r="B1033" s="195" t="s">
        <v>743</v>
      </c>
      <c r="C1033" s="485">
        <v>80000</v>
      </c>
      <c r="D1033" s="485"/>
      <c r="E1033" s="41"/>
      <c r="F1033" s="640" t="s">
        <v>406</v>
      </c>
      <c r="G1033" s="640" t="s">
        <v>406</v>
      </c>
      <c r="H1033" s="640"/>
    </row>
    <row r="1034" spans="1:8" hidden="1" x14ac:dyDescent="0.3">
      <c r="A1034" s="534">
        <v>45275</v>
      </c>
      <c r="B1034" s="195" t="s">
        <v>743</v>
      </c>
      <c r="C1034" s="485">
        <v>10000</v>
      </c>
      <c r="D1034" s="485"/>
      <c r="E1034" s="41"/>
      <c r="F1034" s="640" t="s">
        <v>1031</v>
      </c>
      <c r="G1034" s="640" t="s">
        <v>421</v>
      </c>
      <c r="H1034" s="640"/>
    </row>
    <row r="1035" spans="1:8" hidden="1" x14ac:dyDescent="0.3">
      <c r="A1035" s="534">
        <v>45275</v>
      </c>
      <c r="B1035" s="195" t="s">
        <v>743</v>
      </c>
      <c r="C1035" s="485">
        <v>50000</v>
      </c>
      <c r="D1035" s="485"/>
      <c r="E1035" s="41"/>
      <c r="F1035" s="640" t="s">
        <v>1042</v>
      </c>
      <c r="G1035" s="640" t="s">
        <v>617</v>
      </c>
      <c r="H1035" s="640"/>
    </row>
    <row r="1036" spans="1:8" hidden="1" x14ac:dyDescent="0.3">
      <c r="A1036" s="534">
        <v>45275</v>
      </c>
      <c r="B1036" s="195" t="s">
        <v>743</v>
      </c>
      <c r="C1036" s="485">
        <v>10000</v>
      </c>
      <c r="D1036" s="485"/>
      <c r="E1036" s="41"/>
      <c r="F1036" s="640" t="s">
        <v>1029</v>
      </c>
      <c r="G1036" s="640" t="s">
        <v>682</v>
      </c>
      <c r="H1036" s="640"/>
    </row>
    <row r="1037" spans="1:8" hidden="1" x14ac:dyDescent="0.3">
      <c r="A1037" s="534">
        <v>45276</v>
      </c>
      <c r="B1037" s="195" t="s">
        <v>938</v>
      </c>
      <c r="C1037" s="485">
        <v>1863</v>
      </c>
      <c r="D1037" s="485"/>
      <c r="E1037" s="41"/>
      <c r="F1037" s="640" t="s">
        <v>860</v>
      </c>
      <c r="G1037" s="640" t="s">
        <v>860</v>
      </c>
      <c r="H1037" s="640"/>
    </row>
    <row r="1038" spans="1:8" hidden="1" x14ac:dyDescent="0.3">
      <c r="A1038" s="534">
        <v>45278</v>
      </c>
      <c r="B1038" s="195" t="s">
        <v>743</v>
      </c>
      <c r="C1038" s="485">
        <v>1175000</v>
      </c>
      <c r="D1038" s="485"/>
      <c r="E1038" s="41"/>
      <c r="F1038" s="640" t="s">
        <v>406</v>
      </c>
      <c r="G1038" s="640" t="s">
        <v>406</v>
      </c>
      <c r="H1038" s="640"/>
    </row>
    <row r="1039" spans="1:8" hidden="1" x14ac:dyDescent="0.3">
      <c r="A1039" s="534">
        <v>45278</v>
      </c>
      <c r="B1039" s="195" t="s">
        <v>743</v>
      </c>
      <c r="C1039" s="485">
        <v>20000</v>
      </c>
      <c r="D1039" s="485"/>
      <c r="E1039" s="41"/>
      <c r="F1039" s="640" t="s">
        <v>1038</v>
      </c>
      <c r="G1039" s="640" t="s">
        <v>861</v>
      </c>
      <c r="H1039" s="640"/>
    </row>
    <row r="1040" spans="1:8" hidden="1" x14ac:dyDescent="0.3">
      <c r="A1040" s="534">
        <v>45279</v>
      </c>
      <c r="B1040" s="195" t="s">
        <v>743</v>
      </c>
      <c r="C1040" s="485">
        <v>100000</v>
      </c>
      <c r="D1040" s="485"/>
      <c r="E1040" s="41"/>
      <c r="F1040" s="640" t="s">
        <v>1214</v>
      </c>
      <c r="G1040" s="640" t="s">
        <v>865</v>
      </c>
      <c r="H1040" s="640"/>
    </row>
    <row r="1041" spans="1:11" hidden="1" x14ac:dyDescent="0.3">
      <c r="A1041" s="534">
        <v>45279</v>
      </c>
      <c r="B1041" s="195" t="s">
        <v>743</v>
      </c>
      <c r="C1041" s="485">
        <v>-100000</v>
      </c>
      <c r="D1041" s="485"/>
      <c r="E1041" s="41"/>
      <c r="F1041" s="640" t="s">
        <v>1215</v>
      </c>
      <c r="G1041" s="640" t="s">
        <v>862</v>
      </c>
      <c r="H1041" s="640"/>
    </row>
    <row r="1042" spans="1:11" hidden="1" x14ac:dyDescent="0.3">
      <c r="A1042" s="534">
        <v>45279</v>
      </c>
      <c r="B1042" s="195" t="s">
        <v>743</v>
      </c>
      <c r="C1042" s="485">
        <v>100000</v>
      </c>
      <c r="D1042" s="485"/>
      <c r="E1042" s="41"/>
      <c r="F1042" s="640" t="s">
        <v>1164</v>
      </c>
      <c r="G1042" s="640" t="s">
        <v>416</v>
      </c>
      <c r="H1042" s="640"/>
    </row>
    <row r="1043" spans="1:11" hidden="1" x14ac:dyDescent="0.3">
      <c r="A1043" s="534">
        <v>45280</v>
      </c>
      <c r="B1043" s="195" t="s">
        <v>743</v>
      </c>
      <c r="C1043" s="485">
        <v>20000</v>
      </c>
      <c r="D1043" s="485"/>
      <c r="E1043" s="41"/>
      <c r="F1043" s="640" t="s">
        <v>1044</v>
      </c>
      <c r="G1043" s="640" t="s">
        <v>420</v>
      </c>
      <c r="H1043" s="640"/>
    </row>
    <row r="1044" spans="1:11" hidden="1" x14ac:dyDescent="0.3">
      <c r="A1044" s="534">
        <v>45280</v>
      </c>
      <c r="B1044" s="195" t="s">
        <v>743</v>
      </c>
      <c r="C1044" s="485">
        <v>20000</v>
      </c>
      <c r="D1044" s="485"/>
      <c r="E1044" s="41"/>
      <c r="F1044" s="640" t="s">
        <v>1045</v>
      </c>
      <c r="G1044" s="640" t="s">
        <v>419</v>
      </c>
      <c r="H1044" s="640"/>
    </row>
    <row r="1045" spans="1:11" hidden="1" x14ac:dyDescent="0.3">
      <c r="A1045" s="534">
        <v>45280</v>
      </c>
      <c r="B1045" s="195" t="s">
        <v>743</v>
      </c>
      <c r="C1045" s="485">
        <v>40000</v>
      </c>
      <c r="D1045" s="485"/>
      <c r="E1045" s="41"/>
      <c r="F1045" s="640" t="s">
        <v>406</v>
      </c>
      <c r="G1045" s="640" t="s">
        <v>406</v>
      </c>
      <c r="H1045" s="640"/>
      <c r="K1045" s="440"/>
    </row>
    <row r="1046" spans="1:11" hidden="1" x14ac:dyDescent="0.3">
      <c r="A1046" s="534">
        <v>45281</v>
      </c>
      <c r="B1046" s="195" t="s">
        <v>743</v>
      </c>
      <c r="C1046" s="485">
        <v>10000</v>
      </c>
      <c r="D1046" s="485"/>
      <c r="E1046" s="41"/>
      <c r="F1046" s="640" t="s">
        <v>406</v>
      </c>
      <c r="G1046" s="640" t="s">
        <v>406</v>
      </c>
      <c r="H1046" s="640"/>
    </row>
    <row r="1047" spans="1:11" hidden="1" x14ac:dyDescent="0.3">
      <c r="A1047" s="534">
        <v>45282</v>
      </c>
      <c r="B1047" s="195" t="s">
        <v>743</v>
      </c>
      <c r="C1047" s="485">
        <v>220000</v>
      </c>
      <c r="D1047" s="485"/>
      <c r="E1047" s="41"/>
      <c r="F1047" s="640" t="s">
        <v>406</v>
      </c>
      <c r="G1047" s="640" t="s">
        <v>406</v>
      </c>
      <c r="H1047" s="640"/>
    </row>
    <row r="1048" spans="1:11" hidden="1" x14ac:dyDescent="0.3">
      <c r="A1048" s="534">
        <v>45284</v>
      </c>
      <c r="B1048" s="195" t="s">
        <v>105</v>
      </c>
      <c r="C1048" s="485">
        <v>9791</v>
      </c>
      <c r="D1048" s="485"/>
      <c r="E1048" s="41"/>
      <c r="F1048" s="640" t="s">
        <v>488</v>
      </c>
      <c r="G1048" s="640" t="s">
        <v>105</v>
      </c>
      <c r="H1048" s="640"/>
    </row>
    <row r="1049" spans="1:11" hidden="1" x14ac:dyDescent="0.3">
      <c r="A1049" s="534">
        <v>45284</v>
      </c>
      <c r="B1049" s="195" t="s">
        <v>357</v>
      </c>
      <c r="C1049" s="485"/>
      <c r="D1049" s="485">
        <v>1370</v>
      </c>
      <c r="E1049" s="41"/>
      <c r="F1049" s="640" t="s">
        <v>489</v>
      </c>
      <c r="G1049" s="640" t="s">
        <v>357</v>
      </c>
      <c r="H1049" s="640"/>
    </row>
    <row r="1050" spans="1:11" hidden="1" x14ac:dyDescent="0.3">
      <c r="A1050" s="534">
        <v>45284</v>
      </c>
      <c r="B1050" s="195" t="s">
        <v>358</v>
      </c>
      <c r="C1050" s="485"/>
      <c r="D1050" s="485">
        <v>130</v>
      </c>
      <c r="E1050" s="41"/>
      <c r="F1050" s="640" t="s">
        <v>490</v>
      </c>
      <c r="G1050" s="640" t="s">
        <v>358</v>
      </c>
      <c r="H1050" s="640"/>
    </row>
    <row r="1051" spans="1:11" hidden="1" x14ac:dyDescent="0.3">
      <c r="A1051" s="534">
        <v>45286</v>
      </c>
      <c r="B1051" s="195" t="s">
        <v>743</v>
      </c>
      <c r="C1051" s="485">
        <v>90000</v>
      </c>
      <c r="D1051" s="485"/>
      <c r="E1051" s="41"/>
      <c r="F1051" s="640" t="s">
        <v>406</v>
      </c>
      <c r="G1051" s="640" t="s">
        <v>406</v>
      </c>
      <c r="H1051" s="640"/>
    </row>
    <row r="1052" spans="1:11" hidden="1" x14ac:dyDescent="0.3">
      <c r="A1052" s="534">
        <v>45287</v>
      </c>
      <c r="B1052" s="195" t="s">
        <v>743</v>
      </c>
      <c r="C1052" s="485">
        <v>50000</v>
      </c>
      <c r="D1052" s="485"/>
      <c r="E1052" s="41"/>
      <c r="F1052" s="640" t="s">
        <v>1047</v>
      </c>
      <c r="G1052" s="640" t="s">
        <v>715</v>
      </c>
      <c r="H1052" s="640"/>
    </row>
    <row r="1053" spans="1:11" hidden="1" x14ac:dyDescent="0.3">
      <c r="A1053" s="534">
        <v>45287</v>
      </c>
      <c r="B1053" s="195" t="s">
        <v>743</v>
      </c>
      <c r="C1053" s="485">
        <v>-20000</v>
      </c>
      <c r="D1053" s="485"/>
      <c r="E1053" s="41"/>
      <c r="F1053" s="640" t="s">
        <v>1216</v>
      </c>
      <c r="G1053" s="640" t="s">
        <v>863</v>
      </c>
      <c r="H1053" s="640"/>
    </row>
    <row r="1054" spans="1:11" hidden="1" x14ac:dyDescent="0.3">
      <c r="A1054" s="534">
        <v>45288</v>
      </c>
      <c r="B1054" s="195" t="s">
        <v>743</v>
      </c>
      <c r="C1054" s="485">
        <v>30000</v>
      </c>
      <c r="D1054" s="485"/>
      <c r="E1054" s="41"/>
      <c r="F1054" s="640" t="s">
        <v>1132</v>
      </c>
      <c r="G1054" s="640" t="s">
        <v>466</v>
      </c>
      <c r="H1054" s="640"/>
    </row>
    <row r="1055" spans="1:11" hidden="1" x14ac:dyDescent="0.3">
      <c r="A1055" s="534">
        <v>45288</v>
      </c>
      <c r="B1055" s="195" t="s">
        <v>743</v>
      </c>
      <c r="C1055" s="485">
        <v>1135000</v>
      </c>
      <c r="D1055" s="485"/>
      <c r="E1055" s="41"/>
      <c r="F1055" s="640" t="s">
        <v>406</v>
      </c>
      <c r="G1055" s="640" t="s">
        <v>406</v>
      </c>
      <c r="H1055" s="640"/>
    </row>
    <row r="1056" spans="1:11" hidden="1" x14ac:dyDescent="0.3">
      <c r="A1056" s="534">
        <v>45289</v>
      </c>
      <c r="B1056" s="195" t="s">
        <v>743</v>
      </c>
      <c r="C1056" s="485">
        <v>10000</v>
      </c>
      <c r="D1056" s="485"/>
      <c r="E1056" s="41"/>
      <c r="F1056" s="640" t="s">
        <v>1048</v>
      </c>
      <c r="G1056" s="640" t="s">
        <v>422</v>
      </c>
      <c r="H1056" s="640"/>
    </row>
    <row r="1057" spans="1:8" hidden="1" x14ac:dyDescent="0.3">
      <c r="A1057" s="534">
        <v>45289</v>
      </c>
      <c r="B1057" s="195" t="s">
        <v>743</v>
      </c>
      <c r="C1057" s="485">
        <v>20000</v>
      </c>
      <c r="D1057" s="485"/>
      <c r="E1057" s="41"/>
      <c r="F1057" s="640" t="s">
        <v>432</v>
      </c>
      <c r="G1057" s="640" t="s">
        <v>432</v>
      </c>
      <c r="H1057" s="640"/>
    </row>
    <row r="1058" spans="1:8" hidden="1" x14ac:dyDescent="0.3">
      <c r="A1058" s="534">
        <v>45289</v>
      </c>
      <c r="B1058" s="195" t="s">
        <v>743</v>
      </c>
      <c r="C1058" s="485">
        <v>10000</v>
      </c>
      <c r="D1058" s="485"/>
      <c r="E1058" s="41"/>
      <c r="F1058" s="640" t="s">
        <v>406</v>
      </c>
      <c r="G1058" s="640" t="s">
        <v>406</v>
      </c>
      <c r="H1058" s="640"/>
    </row>
    <row r="1059" spans="1:8" hidden="1" x14ac:dyDescent="0.3">
      <c r="A1059" s="534">
        <v>45290</v>
      </c>
      <c r="B1059" s="195" t="s">
        <v>743</v>
      </c>
      <c r="C1059" s="485">
        <v>100000</v>
      </c>
      <c r="D1059" s="485"/>
      <c r="E1059" s="41"/>
      <c r="F1059" s="640" t="s">
        <v>1051</v>
      </c>
      <c r="G1059" s="640" t="s">
        <v>864</v>
      </c>
      <c r="H1059" s="640"/>
    </row>
    <row r="1060" spans="1:8" hidden="1" x14ac:dyDescent="0.3">
      <c r="A1060" s="534">
        <v>45291</v>
      </c>
      <c r="B1060" s="195" t="s">
        <v>130</v>
      </c>
      <c r="C1060" s="485"/>
      <c r="D1060" s="485">
        <v>41470</v>
      </c>
      <c r="E1060" s="41"/>
      <c r="F1060" s="640" t="s">
        <v>793</v>
      </c>
      <c r="G1060" s="640" t="s">
        <v>585</v>
      </c>
      <c r="H1060" s="640"/>
    </row>
    <row r="1061" spans="1:8" hidden="1" x14ac:dyDescent="0.3">
      <c r="A1061" s="534"/>
      <c r="B1061" s="399" t="s">
        <v>218</v>
      </c>
      <c r="C1061" s="638">
        <f>SUM(C1015:C1060)</f>
        <v>4341654</v>
      </c>
      <c r="D1061" s="638">
        <f>SUM(D1015:D1060)</f>
        <v>6097970</v>
      </c>
      <c r="E1061" s="41"/>
      <c r="F1061" s="204"/>
      <c r="G1061" s="204"/>
      <c r="H1061" s="204"/>
    </row>
    <row r="1062" spans="1:8" x14ac:dyDescent="0.3">
      <c r="A1062" s="534">
        <v>45292</v>
      </c>
      <c r="B1062" s="195" t="s">
        <v>743</v>
      </c>
      <c r="C1062" s="485">
        <v>30000</v>
      </c>
      <c r="D1062" s="485"/>
      <c r="E1062" s="41"/>
      <c r="F1062" s="640" t="s">
        <v>1030</v>
      </c>
      <c r="G1062" s="640" t="s">
        <v>405</v>
      </c>
      <c r="H1062" s="640"/>
    </row>
    <row r="1063" spans="1:8" x14ac:dyDescent="0.3">
      <c r="A1063" s="534">
        <v>45293</v>
      </c>
      <c r="B1063" s="195" t="s">
        <v>743</v>
      </c>
      <c r="C1063" s="485">
        <v>50000</v>
      </c>
      <c r="D1063" s="485"/>
      <c r="E1063" s="41"/>
      <c r="F1063" s="640" t="s">
        <v>1049</v>
      </c>
      <c r="G1063" s="640" t="s">
        <v>465</v>
      </c>
      <c r="H1063" s="640"/>
    </row>
    <row r="1064" spans="1:8" x14ac:dyDescent="0.3">
      <c r="A1064" s="534">
        <v>45293</v>
      </c>
      <c r="B1064" s="195" t="s">
        <v>743</v>
      </c>
      <c r="C1064" s="485">
        <v>10000</v>
      </c>
      <c r="D1064" s="485"/>
      <c r="E1064" s="41"/>
      <c r="F1064" s="640" t="s">
        <v>1050</v>
      </c>
      <c r="G1064" s="640" t="s">
        <v>464</v>
      </c>
      <c r="H1064" s="640"/>
    </row>
    <row r="1065" spans="1:8" x14ac:dyDescent="0.3">
      <c r="A1065" s="534">
        <v>45293</v>
      </c>
      <c r="B1065" s="195" t="s">
        <v>743</v>
      </c>
      <c r="C1065" s="485">
        <v>15000</v>
      </c>
      <c r="D1065" s="485"/>
      <c r="E1065" s="41"/>
      <c r="F1065" s="640" t="s">
        <v>406</v>
      </c>
      <c r="G1065" s="640" t="s">
        <v>406</v>
      </c>
      <c r="H1065" s="640"/>
    </row>
    <row r="1066" spans="1:8" x14ac:dyDescent="0.3">
      <c r="A1066" s="534">
        <v>45293</v>
      </c>
      <c r="B1066" s="195" t="s">
        <v>743</v>
      </c>
      <c r="C1066" s="485">
        <v>20000</v>
      </c>
      <c r="D1066" s="485"/>
      <c r="E1066" s="41"/>
      <c r="F1066" s="640" t="s">
        <v>1128</v>
      </c>
      <c r="G1066" s="640" t="s">
        <v>463</v>
      </c>
      <c r="H1066" s="640"/>
    </row>
    <row r="1067" spans="1:8" x14ac:dyDescent="0.3">
      <c r="A1067" s="534">
        <v>45294</v>
      </c>
      <c r="B1067" s="195" t="s">
        <v>743</v>
      </c>
      <c r="C1067" s="485">
        <v>10000</v>
      </c>
      <c r="D1067" s="485"/>
      <c r="E1067" s="41"/>
      <c r="F1067" s="640" t="s">
        <v>1029</v>
      </c>
      <c r="G1067" s="640" t="s">
        <v>682</v>
      </c>
      <c r="H1067" s="640"/>
    </row>
    <row r="1068" spans="1:8" x14ac:dyDescent="0.3">
      <c r="A1068" s="534">
        <v>45295</v>
      </c>
      <c r="B1068" s="195" t="s">
        <v>743</v>
      </c>
      <c r="C1068" s="485">
        <v>310000</v>
      </c>
      <c r="D1068" s="485"/>
      <c r="E1068" s="41"/>
      <c r="F1068" s="640" t="s">
        <v>406</v>
      </c>
      <c r="G1068" s="640" t="s">
        <v>406</v>
      </c>
      <c r="H1068" s="640"/>
    </row>
    <row r="1069" spans="1:8" x14ac:dyDescent="0.3">
      <c r="A1069" s="534">
        <v>45296</v>
      </c>
      <c r="B1069" s="195" t="s">
        <v>743</v>
      </c>
      <c r="C1069" s="485">
        <v>10000</v>
      </c>
      <c r="D1069" s="485"/>
      <c r="E1069" s="41"/>
      <c r="F1069" s="640" t="s">
        <v>1033</v>
      </c>
      <c r="G1069" s="640" t="s">
        <v>876</v>
      </c>
      <c r="H1069" s="640"/>
    </row>
    <row r="1070" spans="1:8" x14ac:dyDescent="0.3">
      <c r="A1070" s="534">
        <v>45296</v>
      </c>
      <c r="B1070" s="195" t="s">
        <v>743</v>
      </c>
      <c r="C1070" s="485">
        <v>100000</v>
      </c>
      <c r="D1070" s="485"/>
      <c r="E1070" s="41"/>
      <c r="F1070" s="640" t="s">
        <v>409</v>
      </c>
      <c r="G1070" s="640" t="s">
        <v>409</v>
      </c>
      <c r="H1070" s="640"/>
    </row>
    <row r="1071" spans="1:8" x14ac:dyDescent="0.3">
      <c r="A1071" s="534">
        <v>45296</v>
      </c>
      <c r="B1071" s="195" t="s">
        <v>743</v>
      </c>
      <c r="C1071" s="485">
        <v>20000</v>
      </c>
      <c r="D1071" s="485"/>
      <c r="E1071" s="41"/>
      <c r="F1071" s="640" t="s">
        <v>1210</v>
      </c>
      <c r="G1071" s="640" t="s">
        <v>842</v>
      </c>
      <c r="H1071" s="640"/>
    </row>
    <row r="1072" spans="1:8" x14ac:dyDescent="0.3">
      <c r="A1072" s="534">
        <v>45296</v>
      </c>
      <c r="B1072" s="195" t="s">
        <v>743</v>
      </c>
      <c r="C1072" s="485">
        <v>10000</v>
      </c>
      <c r="D1072" s="485"/>
      <c r="E1072" s="41"/>
      <c r="F1072" s="640" t="s">
        <v>1037</v>
      </c>
      <c r="G1072" s="640" t="s">
        <v>407</v>
      </c>
      <c r="H1072" s="640"/>
    </row>
    <row r="1073" spans="1:8" x14ac:dyDescent="0.3">
      <c r="A1073" s="534">
        <v>45296</v>
      </c>
      <c r="B1073" s="195" t="s">
        <v>130</v>
      </c>
      <c r="C1073" s="485"/>
      <c r="D1073" s="485">
        <v>55550</v>
      </c>
      <c r="E1073" s="41"/>
      <c r="F1073" s="640" t="s">
        <v>410</v>
      </c>
      <c r="G1073" s="640" t="s">
        <v>410</v>
      </c>
      <c r="H1073" s="640"/>
    </row>
    <row r="1074" spans="1:8" x14ac:dyDescent="0.3">
      <c r="A1074" s="534">
        <v>45297</v>
      </c>
      <c r="B1074" s="195" t="s">
        <v>743</v>
      </c>
      <c r="C1074" s="485">
        <v>10000</v>
      </c>
      <c r="D1074" s="485"/>
      <c r="E1074" s="41"/>
      <c r="F1074" s="640" t="s">
        <v>1031</v>
      </c>
      <c r="G1074" s="640" t="s">
        <v>421</v>
      </c>
      <c r="H1074" s="640"/>
    </row>
    <row r="1075" spans="1:8" x14ac:dyDescent="0.3">
      <c r="A1075" s="534">
        <v>45297</v>
      </c>
      <c r="B1075" s="195" t="s">
        <v>890</v>
      </c>
      <c r="C1075" s="485"/>
      <c r="D1075" s="485">
        <v>4000000</v>
      </c>
      <c r="E1075" s="41"/>
      <c r="F1075" s="640" t="s">
        <v>430</v>
      </c>
      <c r="G1075" s="640" t="s">
        <v>430</v>
      </c>
      <c r="H1075" s="640"/>
    </row>
    <row r="1076" spans="1:8" x14ac:dyDescent="0.3">
      <c r="A1076" s="534">
        <v>45298</v>
      </c>
      <c r="B1076" s="195" t="s">
        <v>743</v>
      </c>
      <c r="C1076" s="485">
        <v>10000</v>
      </c>
      <c r="D1076" s="485"/>
      <c r="E1076" s="41"/>
      <c r="F1076" s="640" t="s">
        <v>1118</v>
      </c>
      <c r="G1076" s="640" t="s">
        <v>564</v>
      </c>
      <c r="H1076" s="640"/>
    </row>
    <row r="1077" spans="1:8" x14ac:dyDescent="0.3">
      <c r="A1077" s="534">
        <v>45299</v>
      </c>
      <c r="B1077" s="195" t="s">
        <v>743</v>
      </c>
      <c r="C1077" s="485">
        <v>490000</v>
      </c>
      <c r="D1077" s="485"/>
      <c r="E1077" s="41"/>
      <c r="F1077" s="640" t="s">
        <v>406</v>
      </c>
      <c r="G1077" s="640" t="s">
        <v>406</v>
      </c>
      <c r="H1077" s="640"/>
    </row>
    <row r="1078" spans="1:8" x14ac:dyDescent="0.3">
      <c r="A1078" s="534">
        <v>45301</v>
      </c>
      <c r="B1078" s="195" t="s">
        <v>743</v>
      </c>
      <c r="C1078" s="485">
        <v>50000</v>
      </c>
      <c r="D1078" s="485"/>
      <c r="E1078" s="41"/>
      <c r="F1078" s="640" t="s">
        <v>1034</v>
      </c>
      <c r="G1078" s="640" t="s">
        <v>412</v>
      </c>
      <c r="H1078" s="640"/>
    </row>
    <row r="1079" spans="1:8" x14ac:dyDescent="0.3">
      <c r="A1079" s="534">
        <v>45301</v>
      </c>
      <c r="B1079" s="195" t="s">
        <v>743</v>
      </c>
      <c r="C1079" s="485">
        <v>10000</v>
      </c>
      <c r="D1079" s="485"/>
      <c r="E1079" s="41"/>
      <c r="F1079" s="640" t="s">
        <v>1035</v>
      </c>
      <c r="G1079" s="640" t="s">
        <v>510</v>
      </c>
      <c r="H1079" s="640"/>
    </row>
    <row r="1080" spans="1:8" x14ac:dyDescent="0.3">
      <c r="A1080" s="534">
        <v>45301</v>
      </c>
      <c r="B1080" s="195" t="s">
        <v>743</v>
      </c>
      <c r="C1080" s="485">
        <v>20000</v>
      </c>
      <c r="D1080" s="485"/>
      <c r="E1080" s="41"/>
      <c r="F1080" s="640" t="s">
        <v>1115</v>
      </c>
      <c r="G1080" s="640" t="s">
        <v>414</v>
      </c>
      <c r="H1080" s="640"/>
    </row>
    <row r="1081" spans="1:8" x14ac:dyDescent="0.3">
      <c r="A1081" s="534">
        <v>45301</v>
      </c>
      <c r="B1081" s="195" t="s">
        <v>743</v>
      </c>
      <c r="C1081" s="485">
        <v>10000</v>
      </c>
      <c r="D1081" s="485"/>
      <c r="E1081" s="41"/>
      <c r="F1081" s="640" t="s">
        <v>1036</v>
      </c>
      <c r="G1081" s="640" t="s">
        <v>415</v>
      </c>
      <c r="H1081" s="640"/>
    </row>
    <row r="1082" spans="1:8" x14ac:dyDescent="0.3">
      <c r="A1082" s="534">
        <v>45301</v>
      </c>
      <c r="B1082" s="195" t="s">
        <v>743</v>
      </c>
      <c r="C1082" s="485">
        <v>20000</v>
      </c>
      <c r="D1082" s="485"/>
      <c r="E1082" s="41"/>
      <c r="F1082" s="640" t="s">
        <v>1038</v>
      </c>
      <c r="G1082" s="640" t="s">
        <v>861</v>
      </c>
      <c r="H1082" s="640"/>
    </row>
    <row r="1083" spans="1:8" x14ac:dyDescent="0.3">
      <c r="A1083" s="534">
        <v>45301</v>
      </c>
      <c r="B1083" s="195" t="s">
        <v>743</v>
      </c>
      <c r="C1083" s="485">
        <v>20000</v>
      </c>
      <c r="D1083" s="485"/>
      <c r="E1083" s="41"/>
      <c r="F1083" s="640" t="s">
        <v>406</v>
      </c>
      <c r="G1083" s="640" t="s">
        <v>406</v>
      </c>
      <c r="H1083" s="640"/>
    </row>
    <row r="1084" spans="1:8" x14ac:dyDescent="0.3">
      <c r="A1084" s="534">
        <v>45302</v>
      </c>
      <c r="B1084" s="195" t="s">
        <v>743</v>
      </c>
      <c r="C1084" s="485">
        <v>30000</v>
      </c>
      <c r="D1084" s="485"/>
      <c r="E1084" s="41"/>
      <c r="F1084" s="640" t="s">
        <v>1040</v>
      </c>
      <c r="G1084" s="640" t="s">
        <v>565</v>
      </c>
      <c r="H1084" s="640"/>
    </row>
    <row r="1085" spans="1:8" x14ac:dyDescent="0.3">
      <c r="A1085" s="534">
        <v>45303</v>
      </c>
      <c r="B1085" s="195" t="s">
        <v>743</v>
      </c>
      <c r="C1085" s="485">
        <v>80000</v>
      </c>
      <c r="D1085" s="485"/>
      <c r="E1085" s="41"/>
      <c r="F1085" s="640" t="s">
        <v>406</v>
      </c>
      <c r="G1085" s="640" t="s">
        <v>406</v>
      </c>
      <c r="H1085" s="640"/>
    </row>
    <row r="1086" spans="1:8" x14ac:dyDescent="0.3">
      <c r="A1086" s="534">
        <v>45306</v>
      </c>
      <c r="B1086" s="195" t="s">
        <v>743</v>
      </c>
      <c r="C1086" s="485">
        <v>50000</v>
      </c>
      <c r="D1086" s="485"/>
      <c r="E1086" s="41"/>
      <c r="F1086" s="640" t="s">
        <v>1042</v>
      </c>
      <c r="G1086" s="640" t="s">
        <v>617</v>
      </c>
      <c r="H1086" s="640"/>
    </row>
    <row r="1087" spans="1:8" x14ac:dyDescent="0.3">
      <c r="A1087" s="534">
        <v>45307</v>
      </c>
      <c r="B1087" s="195" t="s">
        <v>743</v>
      </c>
      <c r="C1087" s="485">
        <v>10000</v>
      </c>
      <c r="D1087" s="485"/>
      <c r="E1087" s="41"/>
      <c r="F1087" s="640" t="s">
        <v>1212</v>
      </c>
      <c r="G1087" s="640" t="s">
        <v>848</v>
      </c>
      <c r="H1087" s="640"/>
    </row>
    <row r="1088" spans="1:8" x14ac:dyDescent="0.3">
      <c r="A1088" s="534">
        <v>45308</v>
      </c>
      <c r="B1088" s="195" t="s">
        <v>743</v>
      </c>
      <c r="C1088" s="485">
        <v>1205000</v>
      </c>
      <c r="D1088" s="485"/>
      <c r="E1088" s="41"/>
      <c r="F1088" s="640" t="s">
        <v>406</v>
      </c>
      <c r="G1088" s="640" t="s">
        <v>406</v>
      </c>
      <c r="H1088" s="640"/>
    </row>
    <row r="1089" spans="1:11" x14ac:dyDescent="0.3">
      <c r="A1089" s="534">
        <v>45309</v>
      </c>
      <c r="B1089" s="195" t="s">
        <v>743</v>
      </c>
      <c r="C1089" s="485">
        <v>10000</v>
      </c>
      <c r="D1089" s="485"/>
      <c r="E1089" s="41"/>
      <c r="F1089" s="640" t="s">
        <v>406</v>
      </c>
      <c r="G1089" s="640" t="s">
        <v>406</v>
      </c>
      <c r="H1089" s="640"/>
    </row>
    <row r="1090" spans="1:11" x14ac:dyDescent="0.3">
      <c r="A1090" s="534">
        <v>45310</v>
      </c>
      <c r="B1090" s="195" t="s">
        <v>743</v>
      </c>
      <c r="C1090" s="485">
        <v>30000</v>
      </c>
      <c r="D1090" s="485"/>
      <c r="E1090" s="41"/>
      <c r="F1090" s="640" t="s">
        <v>406</v>
      </c>
      <c r="G1090" s="640" t="s">
        <v>406</v>
      </c>
      <c r="H1090" s="640"/>
    </row>
    <row r="1091" spans="1:11" x14ac:dyDescent="0.3">
      <c r="A1091" s="534">
        <v>45313</v>
      </c>
      <c r="B1091" s="195" t="s">
        <v>743</v>
      </c>
      <c r="C1091" s="485">
        <v>20000</v>
      </c>
      <c r="D1091" s="485"/>
      <c r="E1091" s="41"/>
      <c r="F1091" s="640" t="s">
        <v>1044</v>
      </c>
      <c r="G1091" s="640" t="s">
        <v>420</v>
      </c>
      <c r="H1091" s="640"/>
      <c r="K1091" s="440"/>
    </row>
    <row r="1092" spans="1:11" x14ac:dyDescent="0.3">
      <c r="A1092" s="534">
        <v>45313</v>
      </c>
      <c r="B1092" s="195" t="s">
        <v>743</v>
      </c>
      <c r="C1092" s="485">
        <v>20000</v>
      </c>
      <c r="D1092" s="485"/>
      <c r="E1092" s="41"/>
      <c r="F1092" s="640" t="s">
        <v>1045</v>
      </c>
      <c r="G1092" s="640" t="s">
        <v>419</v>
      </c>
      <c r="H1092" s="640"/>
    </row>
    <row r="1093" spans="1:11" x14ac:dyDescent="0.3">
      <c r="A1093" s="534">
        <v>45315</v>
      </c>
      <c r="B1093" s="195" t="s">
        <v>743</v>
      </c>
      <c r="C1093" s="485">
        <v>290000</v>
      </c>
      <c r="D1093" s="485"/>
      <c r="E1093" s="41"/>
      <c r="F1093" s="640" t="s">
        <v>406</v>
      </c>
      <c r="G1093" s="640" t="s">
        <v>406</v>
      </c>
      <c r="H1093" s="640"/>
    </row>
    <row r="1094" spans="1:11" x14ac:dyDescent="0.3">
      <c r="A1094" s="534">
        <v>45315</v>
      </c>
      <c r="B1094" s="195" t="s">
        <v>743</v>
      </c>
      <c r="C1094" s="485">
        <v>50000</v>
      </c>
      <c r="D1094" s="485"/>
      <c r="E1094" s="41"/>
      <c r="F1094" s="640" t="s">
        <v>1134</v>
      </c>
      <c r="G1094" s="640" t="s">
        <v>567</v>
      </c>
      <c r="H1094" s="640"/>
    </row>
    <row r="1095" spans="1:11" x14ac:dyDescent="0.3">
      <c r="A1095" s="534">
        <v>45316</v>
      </c>
      <c r="B1095" s="195" t="s">
        <v>743</v>
      </c>
      <c r="C1095" s="485">
        <v>10000</v>
      </c>
      <c r="D1095" s="485"/>
      <c r="E1095" s="41"/>
      <c r="F1095" s="640" t="s">
        <v>406</v>
      </c>
      <c r="G1095" s="640" t="s">
        <v>406</v>
      </c>
      <c r="H1095" s="640"/>
    </row>
    <row r="1096" spans="1:11" x14ac:dyDescent="0.3">
      <c r="A1096" s="534">
        <v>45317</v>
      </c>
      <c r="B1096" s="195" t="s">
        <v>743</v>
      </c>
      <c r="C1096" s="485">
        <v>10000</v>
      </c>
      <c r="D1096" s="485"/>
      <c r="E1096" s="41"/>
      <c r="F1096" s="640" t="s">
        <v>1118</v>
      </c>
      <c r="G1096" s="640" t="s">
        <v>564</v>
      </c>
      <c r="H1096" s="640"/>
    </row>
    <row r="1097" spans="1:11" x14ac:dyDescent="0.3">
      <c r="A1097" s="534">
        <v>45317</v>
      </c>
      <c r="B1097" s="195" t="s">
        <v>743</v>
      </c>
      <c r="C1097" s="485">
        <v>10000</v>
      </c>
      <c r="D1097" s="485"/>
      <c r="E1097" s="41"/>
      <c r="F1097" s="640" t="s">
        <v>1156</v>
      </c>
      <c r="G1097" s="640" t="s">
        <v>418</v>
      </c>
      <c r="H1097" s="640"/>
    </row>
    <row r="1098" spans="1:11" x14ac:dyDescent="0.3">
      <c r="A1098" s="534">
        <v>45320</v>
      </c>
      <c r="B1098" s="195" t="s">
        <v>743</v>
      </c>
      <c r="C1098" s="485">
        <v>30000</v>
      </c>
      <c r="D1098" s="485"/>
      <c r="E1098" s="41"/>
      <c r="F1098" s="640" t="s">
        <v>1132</v>
      </c>
      <c r="G1098" s="640" t="s">
        <v>466</v>
      </c>
      <c r="H1098" s="640"/>
    </row>
    <row r="1099" spans="1:11" x14ac:dyDescent="0.3">
      <c r="A1099" s="534">
        <v>45320</v>
      </c>
      <c r="B1099" s="195" t="s">
        <v>743</v>
      </c>
      <c r="C1099" s="485">
        <v>10000</v>
      </c>
      <c r="D1099" s="485"/>
      <c r="E1099" s="41"/>
      <c r="F1099" s="640" t="s">
        <v>1048</v>
      </c>
      <c r="G1099" s="640" t="s">
        <v>422</v>
      </c>
      <c r="H1099" s="640"/>
    </row>
    <row r="1100" spans="1:11" x14ac:dyDescent="0.3">
      <c r="A1100" s="534">
        <v>45320</v>
      </c>
      <c r="B1100" s="195" t="s">
        <v>743</v>
      </c>
      <c r="C1100" s="485">
        <v>50000</v>
      </c>
      <c r="D1100" s="485"/>
      <c r="E1100" s="41"/>
      <c r="F1100" s="640" t="s">
        <v>1047</v>
      </c>
      <c r="G1100" s="640" t="s">
        <v>715</v>
      </c>
      <c r="H1100" s="640"/>
    </row>
    <row r="1101" spans="1:11" x14ac:dyDescent="0.3">
      <c r="A1101" s="534">
        <v>45320</v>
      </c>
      <c r="B1101" s="195" t="s">
        <v>743</v>
      </c>
      <c r="C1101" s="485">
        <v>1100000</v>
      </c>
      <c r="D1101" s="485"/>
      <c r="E1101" s="41"/>
      <c r="F1101" s="640" t="s">
        <v>406</v>
      </c>
      <c r="G1101" s="640" t="s">
        <v>406</v>
      </c>
      <c r="H1101" s="640"/>
    </row>
    <row r="1102" spans="1:11" x14ac:dyDescent="0.3">
      <c r="A1102" s="534">
        <v>45321</v>
      </c>
      <c r="B1102" s="195" t="s">
        <v>743</v>
      </c>
      <c r="C1102" s="485">
        <v>100000</v>
      </c>
      <c r="D1102" s="485"/>
      <c r="E1102" s="41"/>
      <c r="F1102" s="640" t="s">
        <v>1051</v>
      </c>
      <c r="G1102" s="640" t="s">
        <v>864</v>
      </c>
      <c r="H1102" s="640"/>
    </row>
    <row r="1103" spans="1:11" x14ac:dyDescent="0.3">
      <c r="A1103" s="534">
        <v>45321</v>
      </c>
      <c r="B1103" s="195" t="s">
        <v>743</v>
      </c>
      <c r="C1103" s="485">
        <v>100000</v>
      </c>
      <c r="D1103" s="485"/>
      <c r="E1103" s="41"/>
      <c r="F1103" s="640" t="s">
        <v>1164</v>
      </c>
      <c r="G1103" s="640" t="s">
        <v>416</v>
      </c>
      <c r="H1103" s="640"/>
    </row>
    <row r="1104" spans="1:11" x14ac:dyDescent="0.3">
      <c r="A1104" s="534">
        <v>45322</v>
      </c>
      <c r="B1104" s="195" t="s">
        <v>743</v>
      </c>
      <c r="C1104" s="485">
        <v>50000</v>
      </c>
      <c r="D1104" s="485"/>
      <c r="E1104" s="41"/>
      <c r="F1104" s="640" t="s">
        <v>1049</v>
      </c>
      <c r="G1104" s="640" t="s">
        <v>465</v>
      </c>
      <c r="H1104" s="640"/>
    </row>
    <row r="1105" spans="1:8" x14ac:dyDescent="0.3">
      <c r="A1105" s="534">
        <v>45322</v>
      </c>
      <c r="B1105" s="195" t="s">
        <v>743</v>
      </c>
      <c r="C1105" s="485">
        <v>10000</v>
      </c>
      <c r="D1105" s="485"/>
      <c r="E1105" s="41"/>
      <c r="F1105" s="640" t="s">
        <v>1050</v>
      </c>
      <c r="G1105" s="640" t="s">
        <v>464</v>
      </c>
      <c r="H1105" s="640"/>
    </row>
    <row r="1106" spans="1:8" x14ac:dyDescent="0.3">
      <c r="A1106" s="534">
        <v>45322</v>
      </c>
      <c r="B1106" s="195" t="s">
        <v>743</v>
      </c>
      <c r="C1106" s="485">
        <v>70000</v>
      </c>
      <c r="D1106" s="485"/>
      <c r="E1106" s="41"/>
      <c r="F1106" s="640" t="s">
        <v>406</v>
      </c>
      <c r="G1106" s="640" t="s">
        <v>406</v>
      </c>
      <c r="H1106" s="640"/>
    </row>
    <row r="1107" spans="1:8" x14ac:dyDescent="0.3">
      <c r="A1107" s="534">
        <v>45322</v>
      </c>
      <c r="B1107" s="195" t="s">
        <v>743</v>
      </c>
      <c r="C1107" s="485">
        <v>20000</v>
      </c>
      <c r="D1107" s="485"/>
      <c r="E1107" s="41"/>
      <c r="F1107" s="640" t="s">
        <v>432</v>
      </c>
      <c r="G1107" s="640" t="s">
        <v>432</v>
      </c>
      <c r="H1107" s="640"/>
    </row>
    <row r="1108" spans="1:8" x14ac:dyDescent="0.3">
      <c r="A1108" s="534">
        <v>45322</v>
      </c>
      <c r="B1108" s="195" t="s">
        <v>743</v>
      </c>
      <c r="C1108" s="485">
        <v>20000</v>
      </c>
      <c r="D1108" s="485"/>
      <c r="E1108" s="41"/>
      <c r="F1108" s="640" t="s">
        <v>1128</v>
      </c>
      <c r="G1108" s="640" t="s">
        <v>463</v>
      </c>
      <c r="H1108" s="640"/>
    </row>
    <row r="1109" spans="1:8" x14ac:dyDescent="0.3">
      <c r="A1109" s="534">
        <v>45322</v>
      </c>
      <c r="B1109" s="195" t="s">
        <v>130</v>
      </c>
      <c r="C1109" s="485"/>
      <c r="D1109" s="485">
        <v>42570</v>
      </c>
      <c r="E1109" s="41"/>
      <c r="F1109" s="640" t="s">
        <v>793</v>
      </c>
      <c r="G1109" s="640" t="s">
        <v>585</v>
      </c>
      <c r="H1109" s="640"/>
    </row>
    <row r="1110" spans="1:8" x14ac:dyDescent="0.3">
      <c r="A1110" s="534"/>
      <c r="B1110" s="399" t="s">
        <v>218</v>
      </c>
      <c r="C1110" s="638">
        <f>SUM(C1062:C1109)</f>
        <v>4610000</v>
      </c>
      <c r="D1110" s="638">
        <f>SUM(D1062:D1109)</f>
        <v>4098120</v>
      </c>
      <c r="E1110" s="41"/>
      <c r="F1110" s="204"/>
      <c r="G1110" s="204"/>
      <c r="H1110" s="204"/>
    </row>
    <row r="1111" spans="1:8" x14ac:dyDescent="0.3">
      <c r="A1111" s="534">
        <v>45323</v>
      </c>
      <c r="B1111" s="195" t="s">
        <v>743</v>
      </c>
      <c r="C1111" s="485">
        <v>30000</v>
      </c>
      <c r="D1111" s="485"/>
      <c r="E1111" s="41"/>
      <c r="F1111" s="640" t="s">
        <v>1030</v>
      </c>
      <c r="G1111" s="640" t="s">
        <v>405</v>
      </c>
      <c r="H1111" s="640"/>
    </row>
    <row r="1112" spans="1:8" x14ac:dyDescent="0.3">
      <c r="A1112" s="534">
        <v>45323</v>
      </c>
      <c r="B1112" s="195" t="s">
        <v>743</v>
      </c>
      <c r="C1112" s="485">
        <v>60000</v>
      </c>
      <c r="D1112" s="485"/>
      <c r="E1112" s="41"/>
      <c r="F1112" s="640" t="s">
        <v>406</v>
      </c>
      <c r="G1112" s="640" t="s">
        <v>406</v>
      </c>
      <c r="H1112" s="640"/>
    </row>
    <row r="1113" spans="1:8" x14ac:dyDescent="0.3">
      <c r="A1113" s="534">
        <v>45327</v>
      </c>
      <c r="B1113" s="195" t="s">
        <v>743</v>
      </c>
      <c r="C1113" s="485">
        <v>10000</v>
      </c>
      <c r="D1113" s="485"/>
      <c r="E1113" s="41"/>
      <c r="F1113" s="640" t="s">
        <v>1033</v>
      </c>
      <c r="G1113" s="640" t="s">
        <v>876</v>
      </c>
      <c r="H1113" s="640"/>
    </row>
    <row r="1114" spans="1:8" x14ac:dyDescent="0.3">
      <c r="A1114" s="534">
        <v>45327</v>
      </c>
      <c r="B1114" s="195" t="s">
        <v>743</v>
      </c>
      <c r="C1114" s="485">
        <v>100000</v>
      </c>
      <c r="D1114" s="485"/>
      <c r="E1114" s="41"/>
      <c r="F1114" s="640" t="s">
        <v>409</v>
      </c>
      <c r="G1114" s="640" t="s">
        <v>409</v>
      </c>
      <c r="H1114" s="640"/>
    </row>
    <row r="1115" spans="1:8" x14ac:dyDescent="0.3">
      <c r="A1115" s="534">
        <v>45327</v>
      </c>
      <c r="B1115" s="195" t="s">
        <v>743</v>
      </c>
      <c r="C1115" s="485">
        <v>250000</v>
      </c>
      <c r="D1115" s="485"/>
      <c r="E1115" s="41"/>
      <c r="F1115" s="640" t="s">
        <v>406</v>
      </c>
      <c r="G1115" s="640" t="s">
        <v>406</v>
      </c>
      <c r="H1115" s="640"/>
    </row>
    <row r="1116" spans="1:8" x14ac:dyDescent="0.3">
      <c r="A1116" s="534">
        <v>45327</v>
      </c>
      <c r="B1116" s="195" t="s">
        <v>909</v>
      </c>
      <c r="C1116" s="485"/>
      <c r="D1116" s="485">
        <v>4000000</v>
      </c>
      <c r="E1116" s="41"/>
      <c r="F1116" s="640" t="s">
        <v>430</v>
      </c>
      <c r="G1116" s="640" t="s">
        <v>908</v>
      </c>
      <c r="H1116" s="640"/>
    </row>
    <row r="1117" spans="1:8" x14ac:dyDescent="0.3">
      <c r="A1117" s="534">
        <v>45327</v>
      </c>
      <c r="B1117" s="195" t="s">
        <v>130</v>
      </c>
      <c r="C1117" s="485"/>
      <c r="D1117" s="485">
        <v>55660</v>
      </c>
      <c r="E1117" s="41"/>
      <c r="F1117" s="640" t="s">
        <v>410</v>
      </c>
      <c r="G1117" s="640" t="s">
        <v>410</v>
      </c>
      <c r="H1117" s="640"/>
    </row>
    <row r="1118" spans="1:8" x14ac:dyDescent="0.3">
      <c r="A1118" s="534">
        <v>45328</v>
      </c>
      <c r="B1118" s="195" t="s">
        <v>743</v>
      </c>
      <c r="C1118" s="485">
        <v>10000</v>
      </c>
      <c r="D1118" s="485"/>
      <c r="E1118" s="41"/>
      <c r="F1118" s="640" t="s">
        <v>1032</v>
      </c>
      <c r="G1118" s="640" t="s">
        <v>859</v>
      </c>
      <c r="H1118" s="640"/>
    </row>
    <row r="1119" spans="1:8" x14ac:dyDescent="0.3">
      <c r="A1119" s="534">
        <v>45328</v>
      </c>
      <c r="B1119" s="195" t="s">
        <v>743</v>
      </c>
      <c r="C1119" s="485">
        <v>10000</v>
      </c>
      <c r="D1119" s="485"/>
      <c r="E1119" s="41"/>
      <c r="F1119" s="640" t="s">
        <v>1037</v>
      </c>
      <c r="G1119" s="640" t="s">
        <v>407</v>
      </c>
      <c r="H1119" s="640"/>
    </row>
    <row r="1120" spans="1:8" x14ac:dyDescent="0.3">
      <c r="A1120" s="534">
        <v>45329</v>
      </c>
      <c r="B1120" s="195" t="s">
        <v>743</v>
      </c>
      <c r="C1120" s="485">
        <v>470000</v>
      </c>
      <c r="D1120" s="485"/>
      <c r="E1120" s="41"/>
      <c r="F1120" s="640" t="s">
        <v>406</v>
      </c>
      <c r="G1120" s="640" t="s">
        <v>406</v>
      </c>
      <c r="H1120" s="640"/>
    </row>
    <row r="1121" spans="1:8" x14ac:dyDescent="0.3">
      <c r="A1121" s="534">
        <v>45329</v>
      </c>
      <c r="B1121" s="195" t="s">
        <v>743</v>
      </c>
      <c r="C1121" s="485">
        <v>10000</v>
      </c>
      <c r="D1121" s="485"/>
      <c r="E1121" s="41"/>
      <c r="F1121" s="640" t="s">
        <v>1118</v>
      </c>
      <c r="G1121" s="640" t="s">
        <v>564</v>
      </c>
      <c r="H1121" s="640"/>
    </row>
    <row r="1122" spans="1:8" x14ac:dyDescent="0.3">
      <c r="A1122" s="534">
        <v>45335</v>
      </c>
      <c r="B1122" s="195" t="s">
        <v>743</v>
      </c>
      <c r="C1122" s="485">
        <v>50000</v>
      </c>
      <c r="D1122" s="485"/>
      <c r="E1122" s="41"/>
      <c r="F1122" s="640" t="s">
        <v>1034</v>
      </c>
      <c r="G1122" s="640" t="s">
        <v>412</v>
      </c>
      <c r="H1122" s="640"/>
    </row>
    <row r="1123" spans="1:8" x14ac:dyDescent="0.3">
      <c r="A1123" s="534">
        <v>45335</v>
      </c>
      <c r="B1123" s="195" t="s">
        <v>743</v>
      </c>
      <c r="C1123" s="485">
        <v>30000</v>
      </c>
      <c r="D1123" s="485"/>
      <c r="E1123" s="41"/>
      <c r="F1123" s="640" t="s">
        <v>1040</v>
      </c>
      <c r="G1123" s="640" t="s">
        <v>565</v>
      </c>
      <c r="H1123" s="640"/>
    </row>
    <row r="1124" spans="1:8" x14ac:dyDescent="0.3">
      <c r="A1124" s="534">
        <v>45335</v>
      </c>
      <c r="B1124" s="195" t="s">
        <v>743</v>
      </c>
      <c r="C1124" s="485">
        <v>10000</v>
      </c>
      <c r="D1124" s="485"/>
      <c r="E1124" s="41"/>
      <c r="F1124" s="640" t="s">
        <v>1035</v>
      </c>
      <c r="G1124" s="640" t="s">
        <v>510</v>
      </c>
      <c r="H1124" s="640"/>
    </row>
    <row r="1125" spans="1:8" x14ac:dyDescent="0.3">
      <c r="A1125" s="534">
        <v>45335</v>
      </c>
      <c r="B1125" s="195" t="s">
        <v>743</v>
      </c>
      <c r="C1125" s="485">
        <v>20000</v>
      </c>
      <c r="D1125" s="485"/>
      <c r="E1125" s="41"/>
      <c r="F1125" s="640" t="s">
        <v>1038</v>
      </c>
      <c r="G1125" s="640" t="s">
        <v>861</v>
      </c>
      <c r="H1125" s="640"/>
    </row>
    <row r="1126" spans="1:8" x14ac:dyDescent="0.3">
      <c r="A1126" s="534">
        <v>45335</v>
      </c>
      <c r="B1126" s="195" t="s">
        <v>743</v>
      </c>
      <c r="C1126" s="485">
        <v>10000</v>
      </c>
      <c r="D1126" s="485"/>
      <c r="E1126" s="41"/>
      <c r="F1126" s="640" t="s">
        <v>1036</v>
      </c>
      <c r="G1126" s="640" t="s">
        <v>415</v>
      </c>
      <c r="H1126" s="640"/>
    </row>
    <row r="1127" spans="1:8" x14ac:dyDescent="0.3">
      <c r="A1127" s="534">
        <v>45335</v>
      </c>
      <c r="B1127" s="195" t="s">
        <v>743</v>
      </c>
      <c r="C1127" s="485">
        <v>20000</v>
      </c>
      <c r="D1127" s="485"/>
      <c r="E1127" s="41"/>
      <c r="F1127" s="640" t="s">
        <v>406</v>
      </c>
      <c r="G1127" s="640" t="s">
        <v>406</v>
      </c>
      <c r="H1127" s="640"/>
    </row>
    <row r="1128" spans="1:8" x14ac:dyDescent="0.3">
      <c r="A1128" s="534">
        <v>45335</v>
      </c>
      <c r="B1128" s="195" t="s">
        <v>743</v>
      </c>
      <c r="C1128" s="485">
        <v>300000</v>
      </c>
      <c r="D1128" s="485"/>
      <c r="E1128" s="41"/>
      <c r="F1128" s="640" t="s">
        <v>1217</v>
      </c>
      <c r="G1128" s="640" t="s">
        <v>906</v>
      </c>
      <c r="H1128" s="640"/>
    </row>
    <row r="1129" spans="1:8" x14ac:dyDescent="0.3">
      <c r="A1129" s="534">
        <v>45335</v>
      </c>
      <c r="B1129" s="195" t="s">
        <v>743</v>
      </c>
      <c r="C1129" s="485">
        <v>200000</v>
      </c>
      <c r="D1129" s="485"/>
      <c r="E1129" s="41"/>
      <c r="F1129" s="640" t="s">
        <v>1218</v>
      </c>
      <c r="G1129" s="640" t="s">
        <v>907</v>
      </c>
      <c r="H1129" s="640"/>
    </row>
    <row r="1130" spans="1:8" x14ac:dyDescent="0.3">
      <c r="A1130" s="534">
        <v>45337</v>
      </c>
      <c r="B1130" s="195" t="s">
        <v>743</v>
      </c>
      <c r="C1130" s="485">
        <v>50000</v>
      </c>
      <c r="D1130" s="485"/>
      <c r="E1130" s="41"/>
      <c r="F1130" s="640" t="s">
        <v>1042</v>
      </c>
      <c r="G1130" s="640" t="s">
        <v>617</v>
      </c>
      <c r="H1130" s="640"/>
    </row>
    <row r="1131" spans="1:8" x14ac:dyDescent="0.3">
      <c r="A1131" s="534">
        <v>45337</v>
      </c>
      <c r="B1131" s="195" t="s">
        <v>743</v>
      </c>
      <c r="C1131" s="485">
        <v>80000</v>
      </c>
      <c r="D1131" s="485"/>
      <c r="E1131" s="41"/>
      <c r="F1131" s="640" t="s">
        <v>406</v>
      </c>
      <c r="G1131" s="640" t="s">
        <v>406</v>
      </c>
      <c r="H1131" s="640"/>
    </row>
    <row r="1132" spans="1:8" x14ac:dyDescent="0.3">
      <c r="A1132" s="534">
        <v>45338</v>
      </c>
      <c r="B1132" s="195" t="s">
        <v>743</v>
      </c>
      <c r="C1132" s="485">
        <v>10000</v>
      </c>
      <c r="D1132" s="485"/>
      <c r="E1132" s="41"/>
      <c r="F1132" s="640" t="s">
        <v>1029</v>
      </c>
      <c r="G1132" s="640" t="s">
        <v>682</v>
      </c>
      <c r="H1132" s="640"/>
    </row>
    <row r="1133" spans="1:8" x14ac:dyDescent="0.3">
      <c r="A1133" s="534">
        <v>45341</v>
      </c>
      <c r="B1133" s="195" t="s">
        <v>743</v>
      </c>
      <c r="C1133" s="485">
        <v>1195000</v>
      </c>
      <c r="D1133" s="485"/>
      <c r="E1133" s="41"/>
      <c r="F1133" s="640" t="s">
        <v>406</v>
      </c>
      <c r="G1133" s="640" t="s">
        <v>406</v>
      </c>
      <c r="H1133" s="640"/>
    </row>
    <row r="1134" spans="1:8" x14ac:dyDescent="0.3">
      <c r="A1134" s="534">
        <v>45342</v>
      </c>
      <c r="B1134" s="195" t="s">
        <v>743</v>
      </c>
      <c r="C1134" s="485">
        <v>20000</v>
      </c>
      <c r="D1134" s="485"/>
      <c r="E1134" s="41"/>
      <c r="F1134" s="640" t="s">
        <v>1044</v>
      </c>
      <c r="G1134" s="640" t="s">
        <v>420</v>
      </c>
      <c r="H1134" s="640"/>
    </row>
    <row r="1135" spans="1:8" x14ac:dyDescent="0.3">
      <c r="A1135" s="534">
        <v>45342</v>
      </c>
      <c r="B1135" s="195" t="s">
        <v>743</v>
      </c>
      <c r="C1135" s="485">
        <v>20000</v>
      </c>
      <c r="D1135" s="485"/>
      <c r="E1135" s="41"/>
      <c r="F1135" s="640" t="s">
        <v>1045</v>
      </c>
      <c r="G1135" s="640" t="s">
        <v>419</v>
      </c>
      <c r="H1135" s="640"/>
    </row>
    <row r="1136" spans="1:8" x14ac:dyDescent="0.3">
      <c r="A1136" s="534">
        <v>45343</v>
      </c>
      <c r="B1136" s="195" t="s">
        <v>743</v>
      </c>
      <c r="C1136" s="485">
        <v>30000</v>
      </c>
      <c r="D1136" s="485"/>
      <c r="E1136" s="41"/>
      <c r="F1136" s="640" t="s">
        <v>406</v>
      </c>
      <c r="G1136" s="640" t="s">
        <v>406</v>
      </c>
      <c r="H1136" s="640"/>
    </row>
    <row r="1137" spans="1:11" x14ac:dyDescent="0.3">
      <c r="A1137" s="534">
        <v>45344</v>
      </c>
      <c r="B1137" s="195" t="s">
        <v>743</v>
      </c>
      <c r="C1137" s="485">
        <v>200000</v>
      </c>
      <c r="D1137" s="485"/>
      <c r="E1137" s="41"/>
      <c r="F1137" s="640" t="s">
        <v>406</v>
      </c>
      <c r="G1137" s="640" t="s">
        <v>406</v>
      </c>
      <c r="H1137" s="640"/>
    </row>
    <row r="1138" spans="1:11" x14ac:dyDescent="0.3">
      <c r="A1138" s="534">
        <v>45345</v>
      </c>
      <c r="B1138" s="195" t="s">
        <v>743</v>
      </c>
      <c r="C1138" s="485">
        <v>70000</v>
      </c>
      <c r="D1138" s="485"/>
      <c r="E1138" s="41"/>
      <c r="F1138" s="640" t="s">
        <v>406</v>
      </c>
      <c r="G1138" s="640" t="s">
        <v>406</v>
      </c>
      <c r="H1138" s="640"/>
    </row>
    <row r="1139" spans="1:11" x14ac:dyDescent="0.3">
      <c r="A1139" s="534">
        <v>45348</v>
      </c>
      <c r="B1139" s="195" t="s">
        <v>743</v>
      </c>
      <c r="C1139" s="485">
        <v>30000</v>
      </c>
      <c r="D1139" s="485"/>
      <c r="E1139" s="41"/>
      <c r="F1139" s="640" t="s">
        <v>406</v>
      </c>
      <c r="G1139" s="640" t="s">
        <v>406</v>
      </c>
      <c r="H1139" s="640"/>
    </row>
    <row r="1140" spans="1:11" x14ac:dyDescent="0.3">
      <c r="A1140" s="534">
        <v>45349</v>
      </c>
      <c r="B1140" s="195" t="s">
        <v>743</v>
      </c>
      <c r="C1140" s="485">
        <v>50000</v>
      </c>
      <c r="D1140" s="485"/>
      <c r="E1140" s="41"/>
      <c r="F1140" s="640" t="s">
        <v>1047</v>
      </c>
      <c r="G1140" s="640" t="s">
        <v>715</v>
      </c>
      <c r="H1140" s="640"/>
      <c r="K1140" s="440"/>
    </row>
    <row r="1141" spans="1:11" x14ac:dyDescent="0.3">
      <c r="A1141" s="534">
        <v>45350</v>
      </c>
      <c r="B1141" s="195" t="s">
        <v>743</v>
      </c>
      <c r="C1141" s="485">
        <v>30000</v>
      </c>
      <c r="D1141" s="485"/>
      <c r="E1141" s="41"/>
      <c r="F1141" s="640" t="s">
        <v>1132</v>
      </c>
      <c r="G1141" s="640" t="s">
        <v>466</v>
      </c>
      <c r="H1141" s="640"/>
    </row>
    <row r="1142" spans="1:11" x14ac:dyDescent="0.3">
      <c r="A1142" s="534">
        <v>45350</v>
      </c>
      <c r="B1142" s="195" t="s">
        <v>743</v>
      </c>
      <c r="C1142" s="485">
        <v>1080000</v>
      </c>
      <c r="D1142" s="485"/>
      <c r="E1142" s="41"/>
      <c r="F1142" s="640" t="s">
        <v>406</v>
      </c>
      <c r="G1142" s="640" t="s">
        <v>406</v>
      </c>
      <c r="H1142" s="640"/>
    </row>
    <row r="1143" spans="1:11" x14ac:dyDescent="0.3">
      <c r="A1143" s="534">
        <v>45351</v>
      </c>
      <c r="B1143" s="195" t="s">
        <v>743</v>
      </c>
      <c r="C1143" s="485">
        <v>100000</v>
      </c>
      <c r="D1143" s="485"/>
      <c r="E1143" s="41"/>
      <c r="F1143" s="640" t="s">
        <v>1051</v>
      </c>
      <c r="G1143" s="640" t="s">
        <v>864</v>
      </c>
      <c r="H1143" s="640"/>
    </row>
    <row r="1144" spans="1:11" x14ac:dyDescent="0.3">
      <c r="A1144" s="534">
        <v>45351</v>
      </c>
      <c r="B1144" s="195" t="s">
        <v>743</v>
      </c>
      <c r="C1144" s="485">
        <v>50000</v>
      </c>
      <c r="D1144" s="485"/>
      <c r="E1144" s="41"/>
      <c r="F1144" s="640" t="s">
        <v>1049</v>
      </c>
      <c r="G1144" s="640" t="s">
        <v>465</v>
      </c>
      <c r="H1144" s="640"/>
    </row>
    <row r="1145" spans="1:11" x14ac:dyDescent="0.3">
      <c r="A1145" s="534">
        <v>45351</v>
      </c>
      <c r="B1145" s="195" t="s">
        <v>743</v>
      </c>
      <c r="C1145" s="485">
        <v>10000</v>
      </c>
      <c r="D1145" s="485"/>
      <c r="E1145" s="41"/>
      <c r="F1145" s="640" t="s">
        <v>1050</v>
      </c>
      <c r="G1145" s="640" t="s">
        <v>464</v>
      </c>
      <c r="H1145" s="640"/>
    </row>
    <row r="1146" spans="1:11" x14ac:dyDescent="0.3">
      <c r="A1146" s="534">
        <v>45351</v>
      </c>
      <c r="B1146" s="195" t="s">
        <v>743</v>
      </c>
      <c r="C1146" s="485">
        <v>10000</v>
      </c>
      <c r="D1146" s="485"/>
      <c r="E1146" s="41"/>
      <c r="F1146" s="640" t="s">
        <v>1048</v>
      </c>
      <c r="G1146" s="640" t="s">
        <v>422</v>
      </c>
      <c r="H1146" s="640"/>
    </row>
    <row r="1147" spans="1:11" x14ac:dyDescent="0.3">
      <c r="A1147" s="534">
        <v>45351</v>
      </c>
      <c r="B1147" s="195" t="s">
        <v>743</v>
      </c>
      <c r="C1147" s="485">
        <v>20000</v>
      </c>
      <c r="D1147" s="485"/>
      <c r="E1147" s="41"/>
      <c r="F1147" s="640" t="s">
        <v>432</v>
      </c>
      <c r="G1147" s="640" t="s">
        <v>432</v>
      </c>
      <c r="H1147" s="640"/>
    </row>
    <row r="1148" spans="1:11" x14ac:dyDescent="0.3">
      <c r="A1148" s="534">
        <v>45351</v>
      </c>
      <c r="B1148" s="195" t="s">
        <v>743</v>
      </c>
      <c r="C1148" s="485">
        <v>10000</v>
      </c>
      <c r="D1148" s="485"/>
      <c r="E1148" s="41"/>
      <c r="F1148" s="640" t="s">
        <v>406</v>
      </c>
      <c r="G1148" s="640" t="s">
        <v>406</v>
      </c>
      <c r="H1148" s="640"/>
    </row>
    <row r="1149" spans="1:11" x14ac:dyDescent="0.3">
      <c r="A1149" s="534">
        <v>45351</v>
      </c>
      <c r="B1149" s="195" t="s">
        <v>743</v>
      </c>
      <c r="C1149" s="485">
        <v>20000</v>
      </c>
      <c r="D1149" s="485"/>
      <c r="E1149" s="41"/>
      <c r="F1149" s="640" t="s">
        <v>1128</v>
      </c>
      <c r="G1149" s="640" t="s">
        <v>463</v>
      </c>
      <c r="H1149" s="640"/>
    </row>
    <row r="1150" spans="1:11" x14ac:dyDescent="0.3">
      <c r="A1150" s="534">
        <v>45351</v>
      </c>
      <c r="B1150" s="195" t="s">
        <v>130</v>
      </c>
      <c r="C1150" s="485"/>
      <c r="D1150" s="485">
        <v>39820</v>
      </c>
      <c r="E1150" s="41"/>
      <c r="F1150" s="640" t="s">
        <v>793</v>
      </c>
      <c r="G1150" s="640" t="s">
        <v>585</v>
      </c>
      <c r="H1150" s="640"/>
    </row>
    <row r="1151" spans="1:11" x14ac:dyDescent="0.3">
      <c r="A1151" s="534"/>
      <c r="B1151" s="399" t="s">
        <v>218</v>
      </c>
      <c r="C1151" s="638">
        <f>SUM(C1111:C1150)</f>
        <v>4675000</v>
      </c>
      <c r="D1151" s="638">
        <f>SUM(D1111:D1150)</f>
        <v>4095480</v>
      </c>
      <c r="E1151" s="41"/>
      <c r="F1151" s="204"/>
      <c r="G1151" s="204"/>
      <c r="H1151" s="204"/>
    </row>
    <row r="1152" spans="1:11" x14ac:dyDescent="0.3">
      <c r="A1152" s="534">
        <v>45352</v>
      </c>
      <c r="B1152" s="195" t="s">
        <v>743</v>
      </c>
      <c r="C1152" s="485">
        <v>30000</v>
      </c>
      <c r="D1152" s="485"/>
      <c r="E1152" s="41"/>
      <c r="F1152" s="640" t="s">
        <v>1030</v>
      </c>
      <c r="G1152" s="640" t="s">
        <v>405</v>
      </c>
      <c r="H1152" s="640"/>
    </row>
    <row r="1153" spans="1:8" x14ac:dyDescent="0.3">
      <c r="A1153" s="534">
        <v>45352</v>
      </c>
      <c r="B1153" s="195" t="s">
        <v>743</v>
      </c>
      <c r="C1153" s="485">
        <v>10000</v>
      </c>
      <c r="D1153" s="485"/>
      <c r="E1153" s="41"/>
      <c r="F1153" s="640" t="s">
        <v>1118</v>
      </c>
      <c r="G1153" s="640" t="s">
        <v>564</v>
      </c>
      <c r="H1153" s="640"/>
    </row>
    <row r="1154" spans="1:8" x14ac:dyDescent="0.3">
      <c r="A1154" s="534">
        <v>45352</v>
      </c>
      <c r="B1154" s="195" t="s">
        <v>743</v>
      </c>
      <c r="C1154" s="485">
        <v>10000</v>
      </c>
      <c r="D1154" s="485"/>
      <c r="E1154" s="41"/>
      <c r="F1154" s="640" t="s">
        <v>1156</v>
      </c>
      <c r="G1154" s="640" t="s">
        <v>418</v>
      </c>
      <c r="H1154" s="640"/>
    </row>
    <row r="1155" spans="1:8" x14ac:dyDescent="0.3">
      <c r="A1155" s="534">
        <v>45353</v>
      </c>
      <c r="B1155" s="195" t="s">
        <v>743</v>
      </c>
      <c r="C1155" s="485">
        <v>30000</v>
      </c>
      <c r="D1155" s="485"/>
      <c r="E1155" s="41"/>
      <c r="F1155" s="640" t="s">
        <v>1119</v>
      </c>
      <c r="G1155" s="640" t="s">
        <v>431</v>
      </c>
      <c r="H1155" s="640"/>
    </row>
    <row r="1156" spans="1:8" x14ac:dyDescent="0.3">
      <c r="A1156" s="534">
        <v>45355</v>
      </c>
      <c r="B1156" s="195" t="s">
        <v>743</v>
      </c>
      <c r="C1156" s="485">
        <v>10000</v>
      </c>
      <c r="D1156" s="485"/>
      <c r="E1156" s="41"/>
      <c r="F1156" s="640" t="s">
        <v>406</v>
      </c>
      <c r="G1156" s="640" t="s">
        <v>406</v>
      </c>
      <c r="H1156" s="640"/>
    </row>
    <row r="1157" spans="1:8" x14ac:dyDescent="0.3">
      <c r="A1157" s="534">
        <v>45356</v>
      </c>
      <c r="B1157" s="195" t="s">
        <v>743</v>
      </c>
      <c r="C1157" s="485">
        <v>10000</v>
      </c>
      <c r="D1157" s="485"/>
      <c r="E1157" s="41"/>
      <c r="F1157" s="640" t="s">
        <v>1033</v>
      </c>
      <c r="G1157" s="640" t="s">
        <v>876</v>
      </c>
      <c r="H1157" s="640"/>
    </row>
    <row r="1158" spans="1:8" x14ac:dyDescent="0.3">
      <c r="A1158" s="534">
        <v>45356</v>
      </c>
      <c r="B1158" s="195" t="s">
        <v>743</v>
      </c>
      <c r="C1158" s="485">
        <v>100000</v>
      </c>
      <c r="D1158" s="485"/>
      <c r="E1158" s="41"/>
      <c r="F1158" s="640" t="s">
        <v>409</v>
      </c>
      <c r="G1158" s="640" t="s">
        <v>409</v>
      </c>
      <c r="H1158" s="640"/>
    </row>
    <row r="1159" spans="1:8" x14ac:dyDescent="0.3">
      <c r="A1159" s="534">
        <v>45356</v>
      </c>
      <c r="B1159" s="195" t="s">
        <v>130</v>
      </c>
      <c r="C1159" s="485"/>
      <c r="D1159" s="485">
        <v>55110</v>
      </c>
      <c r="E1159" s="41"/>
      <c r="F1159" s="640" t="s">
        <v>410</v>
      </c>
      <c r="G1159" s="640" t="s">
        <v>410</v>
      </c>
      <c r="H1159" s="640"/>
    </row>
    <row r="1160" spans="1:8" x14ac:dyDescent="0.3">
      <c r="A1160" s="534">
        <v>45357</v>
      </c>
      <c r="B1160" s="195" t="s">
        <v>743</v>
      </c>
      <c r="C1160" s="485">
        <v>10000</v>
      </c>
      <c r="D1160" s="485"/>
      <c r="E1160" s="41"/>
      <c r="F1160" s="640" t="s">
        <v>1037</v>
      </c>
      <c r="G1160" s="640" t="s">
        <v>407</v>
      </c>
      <c r="H1160" s="640"/>
    </row>
    <row r="1161" spans="1:8" x14ac:dyDescent="0.3">
      <c r="A1161" s="534">
        <v>45357</v>
      </c>
      <c r="B1161" s="195" t="s">
        <v>743</v>
      </c>
      <c r="C1161" s="485">
        <v>10000</v>
      </c>
      <c r="D1161" s="485"/>
      <c r="E1161" s="41"/>
      <c r="F1161" s="640" t="s">
        <v>1031</v>
      </c>
      <c r="G1161" s="640" t="s">
        <v>421</v>
      </c>
      <c r="H1161" s="640"/>
    </row>
    <row r="1162" spans="1:8" x14ac:dyDescent="0.3">
      <c r="A1162" s="534">
        <v>45357</v>
      </c>
      <c r="B1162" s="195" t="s">
        <v>743</v>
      </c>
      <c r="C1162" s="485">
        <v>20000</v>
      </c>
      <c r="D1162" s="485"/>
      <c r="E1162" s="41"/>
      <c r="F1162" s="640" t="s">
        <v>1038</v>
      </c>
      <c r="G1162" s="640" t="s">
        <v>861</v>
      </c>
      <c r="H1162" s="640"/>
    </row>
    <row r="1163" spans="1:8" x14ac:dyDescent="0.3">
      <c r="A1163" s="534">
        <v>45357</v>
      </c>
      <c r="B1163" s="195" t="s">
        <v>743</v>
      </c>
      <c r="C1163" s="485">
        <v>330000</v>
      </c>
      <c r="D1163" s="485"/>
      <c r="E1163" s="41"/>
      <c r="F1163" s="640" t="s">
        <v>406</v>
      </c>
      <c r="G1163" s="640" t="s">
        <v>406</v>
      </c>
      <c r="H1163" s="640"/>
    </row>
    <row r="1164" spans="1:8" x14ac:dyDescent="0.3">
      <c r="A1164" s="534">
        <v>45357</v>
      </c>
      <c r="B1164" s="195" t="s">
        <v>916</v>
      </c>
      <c r="C1164" s="485"/>
      <c r="D1164" s="485">
        <v>4000000</v>
      </c>
      <c r="E1164" s="41"/>
      <c r="F1164" s="640" t="s">
        <v>430</v>
      </c>
      <c r="G1164" s="640" t="s">
        <v>430</v>
      </c>
      <c r="H1164" s="640"/>
    </row>
    <row r="1165" spans="1:8" x14ac:dyDescent="0.3">
      <c r="A1165" s="534">
        <v>45358</v>
      </c>
      <c r="B1165" s="195" t="s">
        <v>743</v>
      </c>
      <c r="C1165" s="485">
        <v>470000</v>
      </c>
      <c r="D1165" s="485"/>
      <c r="E1165" s="41"/>
      <c r="F1165" s="640" t="s">
        <v>406</v>
      </c>
      <c r="G1165" s="640" t="s">
        <v>406</v>
      </c>
      <c r="H1165" s="640"/>
    </row>
    <row r="1166" spans="1:8" x14ac:dyDescent="0.3">
      <c r="A1166" s="534">
        <v>45359</v>
      </c>
      <c r="B1166" s="195" t="s">
        <v>743</v>
      </c>
      <c r="C1166" s="485">
        <v>20000</v>
      </c>
      <c r="D1166" s="485"/>
      <c r="E1166" s="41"/>
      <c r="F1166" s="640" t="s">
        <v>1115</v>
      </c>
      <c r="G1166" s="640" t="s">
        <v>414</v>
      </c>
      <c r="H1166" s="640"/>
    </row>
    <row r="1167" spans="1:8" x14ac:dyDescent="0.3">
      <c r="A1167" s="534">
        <v>45362</v>
      </c>
      <c r="B1167" s="195" t="s">
        <v>743</v>
      </c>
      <c r="C1167" s="485">
        <v>50000</v>
      </c>
      <c r="D1167" s="485"/>
      <c r="E1167" s="41"/>
      <c r="F1167" s="640" t="s">
        <v>1034</v>
      </c>
      <c r="G1167" s="640" t="s">
        <v>412</v>
      </c>
      <c r="H1167" s="640"/>
    </row>
    <row r="1168" spans="1:8" x14ac:dyDescent="0.3">
      <c r="A1168" s="534">
        <v>45362</v>
      </c>
      <c r="B1168" s="195" t="s">
        <v>743</v>
      </c>
      <c r="C1168" s="485">
        <v>30000</v>
      </c>
      <c r="D1168" s="485"/>
      <c r="E1168" s="41"/>
      <c r="F1168" s="640" t="s">
        <v>1040</v>
      </c>
      <c r="G1168" s="640" t="s">
        <v>565</v>
      </c>
      <c r="H1168" s="640"/>
    </row>
    <row r="1169" spans="1:11" x14ac:dyDescent="0.3">
      <c r="A1169" s="534">
        <v>45362</v>
      </c>
      <c r="B1169" s="195" t="s">
        <v>743</v>
      </c>
      <c r="C1169" s="485">
        <v>10000</v>
      </c>
      <c r="D1169" s="485"/>
      <c r="E1169" s="41"/>
      <c r="F1169" s="640" t="s">
        <v>1035</v>
      </c>
      <c r="G1169" s="640" t="s">
        <v>510</v>
      </c>
      <c r="H1169" s="640"/>
    </row>
    <row r="1170" spans="1:11" x14ac:dyDescent="0.3">
      <c r="A1170" s="534">
        <v>45362</v>
      </c>
      <c r="B1170" s="195" t="s">
        <v>743</v>
      </c>
      <c r="C1170" s="485">
        <v>10000</v>
      </c>
      <c r="D1170" s="485"/>
      <c r="E1170" s="41"/>
      <c r="F1170" s="640" t="s">
        <v>1036</v>
      </c>
      <c r="G1170" s="640" t="s">
        <v>415</v>
      </c>
      <c r="H1170" s="640"/>
    </row>
    <row r="1171" spans="1:11" x14ac:dyDescent="0.3">
      <c r="A1171" s="534">
        <v>45362</v>
      </c>
      <c r="B1171" s="195" t="s">
        <v>743</v>
      </c>
      <c r="C1171" s="485">
        <v>20000</v>
      </c>
      <c r="D1171" s="485"/>
      <c r="E1171" s="41"/>
      <c r="F1171" s="640" t="s">
        <v>406</v>
      </c>
      <c r="G1171" s="640" t="s">
        <v>406</v>
      </c>
      <c r="H1171" s="640"/>
    </row>
    <row r="1172" spans="1:11" x14ac:dyDescent="0.3">
      <c r="A1172" s="534">
        <v>45364</v>
      </c>
      <c r="B1172" s="195" t="s">
        <v>743</v>
      </c>
      <c r="C1172" s="485">
        <v>80000</v>
      </c>
      <c r="D1172" s="485"/>
      <c r="E1172" s="41"/>
      <c r="F1172" s="640" t="s">
        <v>406</v>
      </c>
      <c r="G1172" s="640" t="s">
        <v>406</v>
      </c>
      <c r="H1172" s="640"/>
    </row>
    <row r="1173" spans="1:11" x14ac:dyDescent="0.3">
      <c r="A1173" s="534">
        <v>45366</v>
      </c>
      <c r="B1173" s="195" t="s">
        <v>743</v>
      </c>
      <c r="C1173" s="485">
        <v>50000</v>
      </c>
      <c r="D1173" s="485"/>
      <c r="E1173" s="41"/>
      <c r="F1173" s="640" t="s">
        <v>1042</v>
      </c>
      <c r="G1173" s="640" t="s">
        <v>617</v>
      </c>
      <c r="H1173" s="640"/>
    </row>
    <row r="1174" spans="1:11" x14ac:dyDescent="0.3">
      <c r="A1174" s="534">
        <v>45369</v>
      </c>
      <c r="B1174" s="195" t="s">
        <v>743</v>
      </c>
      <c r="C1174" s="485">
        <v>1185000</v>
      </c>
      <c r="D1174" s="485"/>
      <c r="E1174" s="41"/>
      <c r="F1174" s="640" t="s">
        <v>406</v>
      </c>
      <c r="G1174" s="640" t="s">
        <v>406</v>
      </c>
      <c r="H1174" s="640"/>
    </row>
    <row r="1175" spans="1:11" x14ac:dyDescent="0.3">
      <c r="A1175" s="534">
        <v>45369</v>
      </c>
      <c r="B1175" s="195" t="s">
        <v>743</v>
      </c>
      <c r="C1175" s="485">
        <v>10000</v>
      </c>
      <c r="D1175" s="485"/>
      <c r="E1175" s="41"/>
      <c r="F1175" s="640" t="s">
        <v>1029</v>
      </c>
      <c r="G1175" s="640" t="s">
        <v>682</v>
      </c>
      <c r="H1175" s="640"/>
    </row>
    <row r="1176" spans="1:11" x14ac:dyDescent="0.3">
      <c r="A1176" s="534">
        <v>45371</v>
      </c>
      <c r="B1176" s="195" t="s">
        <v>743</v>
      </c>
      <c r="C1176" s="485">
        <v>20000</v>
      </c>
      <c r="D1176" s="485"/>
      <c r="E1176" s="41"/>
      <c r="F1176" s="640" t="s">
        <v>1044</v>
      </c>
      <c r="G1176" s="640" t="s">
        <v>420</v>
      </c>
      <c r="H1176" s="640"/>
    </row>
    <row r="1177" spans="1:11" x14ac:dyDescent="0.3">
      <c r="A1177" s="534">
        <v>45371</v>
      </c>
      <c r="B1177" s="195" t="s">
        <v>743</v>
      </c>
      <c r="C1177" s="485">
        <v>20000</v>
      </c>
      <c r="D1177" s="485"/>
      <c r="E1177" s="41"/>
      <c r="F1177" s="640" t="s">
        <v>1045</v>
      </c>
      <c r="G1177" s="640" t="s">
        <v>419</v>
      </c>
      <c r="H1177" s="640"/>
    </row>
    <row r="1178" spans="1:11" x14ac:dyDescent="0.3">
      <c r="A1178" s="534">
        <v>45371</v>
      </c>
      <c r="B1178" s="195" t="s">
        <v>743</v>
      </c>
      <c r="C1178" s="485">
        <v>40000</v>
      </c>
      <c r="D1178" s="485"/>
      <c r="E1178" s="41"/>
      <c r="F1178" s="640" t="s">
        <v>406</v>
      </c>
      <c r="G1178" s="640" t="s">
        <v>406</v>
      </c>
      <c r="H1178" s="640"/>
    </row>
    <row r="1179" spans="1:11" x14ac:dyDescent="0.3">
      <c r="A1179" s="534">
        <v>45373</v>
      </c>
      <c r="B1179" s="195" t="s">
        <v>743</v>
      </c>
      <c r="C1179" s="485">
        <v>200000</v>
      </c>
      <c r="D1179" s="485"/>
      <c r="E1179" s="41"/>
      <c r="F1179" s="640" t="s">
        <v>406</v>
      </c>
      <c r="G1179" s="640" t="s">
        <v>406</v>
      </c>
      <c r="H1179" s="640"/>
    </row>
    <row r="1180" spans="1:11" x14ac:dyDescent="0.3">
      <c r="A1180" s="534">
        <v>45376</v>
      </c>
      <c r="B1180" s="195" t="s">
        <v>743</v>
      </c>
      <c r="C1180" s="485">
        <v>90000</v>
      </c>
      <c r="D1180" s="485"/>
      <c r="E1180" s="41"/>
      <c r="F1180" s="640" t="s">
        <v>406</v>
      </c>
      <c r="G1180" s="640" t="s">
        <v>406</v>
      </c>
      <c r="H1180" s="640"/>
    </row>
    <row r="1181" spans="1:11" x14ac:dyDescent="0.3">
      <c r="A1181" s="534">
        <v>45378</v>
      </c>
      <c r="B1181" s="195" t="s">
        <v>743</v>
      </c>
      <c r="C1181" s="485">
        <v>50000</v>
      </c>
      <c r="D1181" s="485"/>
      <c r="E1181" s="41"/>
      <c r="F1181" s="640" t="s">
        <v>1047</v>
      </c>
      <c r="G1181" s="640" t="s">
        <v>715</v>
      </c>
      <c r="H1181" s="640"/>
      <c r="K1181" s="440"/>
    </row>
    <row r="1182" spans="1:11" x14ac:dyDescent="0.3">
      <c r="A1182" s="534">
        <v>45378</v>
      </c>
      <c r="B1182" s="195" t="s">
        <v>743</v>
      </c>
      <c r="C1182" s="485">
        <v>1040000</v>
      </c>
      <c r="D1182" s="485"/>
      <c r="E1182" s="41"/>
      <c r="F1182" s="640" t="s">
        <v>406</v>
      </c>
      <c r="G1182" s="640" t="s">
        <v>406</v>
      </c>
      <c r="H1182" s="640"/>
    </row>
    <row r="1183" spans="1:11" x14ac:dyDescent="0.3">
      <c r="A1183" s="534">
        <v>45379</v>
      </c>
      <c r="B1183" s="195" t="s">
        <v>743</v>
      </c>
      <c r="C1183" s="485">
        <v>30000</v>
      </c>
      <c r="D1183" s="485"/>
      <c r="E1183" s="41"/>
      <c r="F1183" s="640" t="s">
        <v>1132</v>
      </c>
      <c r="G1183" s="640" t="s">
        <v>466</v>
      </c>
      <c r="H1183" s="640"/>
    </row>
    <row r="1184" spans="1:11" x14ac:dyDescent="0.3">
      <c r="A1184" s="534">
        <v>45379</v>
      </c>
      <c r="B1184" s="195" t="s">
        <v>743</v>
      </c>
      <c r="C1184" s="485">
        <v>70000</v>
      </c>
      <c r="D1184" s="485"/>
      <c r="E1184" s="41"/>
      <c r="F1184" s="640" t="s">
        <v>406</v>
      </c>
      <c r="G1184" s="640" t="s">
        <v>406</v>
      </c>
      <c r="H1184" s="640"/>
    </row>
    <row r="1185" spans="1:8" x14ac:dyDescent="0.3">
      <c r="A1185" s="534">
        <v>45380</v>
      </c>
      <c r="B1185" s="195" t="s">
        <v>743</v>
      </c>
      <c r="C1185" s="485">
        <v>10000</v>
      </c>
      <c r="D1185" s="485"/>
      <c r="E1185" s="41"/>
      <c r="F1185" s="640" t="s">
        <v>1048</v>
      </c>
      <c r="G1185" s="640" t="s">
        <v>422</v>
      </c>
      <c r="H1185" s="640"/>
    </row>
    <row r="1186" spans="1:8" x14ac:dyDescent="0.3">
      <c r="A1186" s="534">
        <v>45380</v>
      </c>
      <c r="B1186" s="195" t="s">
        <v>743</v>
      </c>
      <c r="C1186" s="485">
        <v>20000</v>
      </c>
      <c r="D1186" s="485"/>
      <c r="E1186" s="41"/>
      <c r="F1186" s="640" t="s">
        <v>432</v>
      </c>
      <c r="G1186" s="640" t="s">
        <v>432</v>
      </c>
      <c r="H1186" s="640"/>
    </row>
    <row r="1187" spans="1:8" x14ac:dyDescent="0.3">
      <c r="A1187" s="534">
        <v>45380</v>
      </c>
      <c r="B1187" s="195" t="s">
        <v>743</v>
      </c>
      <c r="C1187" s="485">
        <v>10000</v>
      </c>
      <c r="D1187" s="485"/>
      <c r="E1187" s="41"/>
      <c r="F1187" s="640" t="s">
        <v>406</v>
      </c>
      <c r="G1187" s="640" t="s">
        <v>406</v>
      </c>
      <c r="H1187" s="640"/>
    </row>
    <row r="1188" spans="1:8" x14ac:dyDescent="0.3">
      <c r="A1188" s="534">
        <v>45381</v>
      </c>
      <c r="B1188" s="195" t="s">
        <v>743</v>
      </c>
      <c r="C1188" s="485">
        <v>100000</v>
      </c>
      <c r="D1188" s="485"/>
      <c r="E1188" s="41"/>
      <c r="F1188" s="640" t="s">
        <v>1051</v>
      </c>
      <c r="G1188" s="640" t="s">
        <v>864</v>
      </c>
      <c r="H1188" s="640"/>
    </row>
    <row r="1189" spans="1:8" x14ac:dyDescent="0.3">
      <c r="A1189" s="534">
        <v>45382</v>
      </c>
      <c r="B1189" s="195" t="s">
        <v>130</v>
      </c>
      <c r="C1189" s="485"/>
      <c r="D1189" s="485">
        <v>41360</v>
      </c>
      <c r="E1189" s="41"/>
      <c r="F1189" s="640" t="s">
        <v>793</v>
      </c>
      <c r="G1189" s="640" t="s">
        <v>585</v>
      </c>
      <c r="H1189" s="640"/>
    </row>
    <row r="1190" spans="1:8" x14ac:dyDescent="0.3">
      <c r="A1190" s="534"/>
      <c r="B1190" s="399" t="s">
        <v>218</v>
      </c>
      <c r="C1190" s="638">
        <f>SUM(C1152:C1189)</f>
        <v>4205000</v>
      </c>
      <c r="D1190" s="638">
        <f>SUM(D1152:D1189)</f>
        <v>4096470</v>
      </c>
      <c r="E1190" s="41"/>
      <c r="F1190" s="204"/>
      <c r="G1190" s="204"/>
      <c r="H1190" s="204"/>
    </row>
    <row r="1191" spans="1:8" x14ac:dyDescent="0.3">
      <c r="A1191" s="534">
        <v>45383</v>
      </c>
      <c r="B1191" s="195" t="s">
        <v>743</v>
      </c>
      <c r="C1191" s="485">
        <v>30000</v>
      </c>
      <c r="D1191" s="485"/>
      <c r="E1191" s="41"/>
      <c r="F1191" s="640" t="s">
        <v>1030</v>
      </c>
      <c r="G1191" s="640" t="s">
        <v>405</v>
      </c>
      <c r="H1191" s="640"/>
    </row>
    <row r="1192" spans="1:8" x14ac:dyDescent="0.3">
      <c r="A1192" s="534">
        <v>45383</v>
      </c>
      <c r="B1192" s="195" t="s">
        <v>743</v>
      </c>
      <c r="C1192" s="485">
        <v>50000</v>
      </c>
      <c r="D1192" s="485"/>
      <c r="E1192" s="41"/>
      <c r="F1192" s="640" t="s">
        <v>1049</v>
      </c>
      <c r="G1192" s="640" t="s">
        <v>465</v>
      </c>
      <c r="H1192" s="640"/>
    </row>
    <row r="1193" spans="1:8" x14ac:dyDescent="0.3">
      <c r="A1193" s="534">
        <v>45383</v>
      </c>
      <c r="B1193" s="195" t="s">
        <v>743</v>
      </c>
      <c r="C1193" s="485">
        <v>10000</v>
      </c>
      <c r="D1193" s="485"/>
      <c r="E1193" s="41"/>
      <c r="F1193" s="640" t="s">
        <v>1050</v>
      </c>
      <c r="G1193" s="640" t="s">
        <v>464</v>
      </c>
      <c r="H1193" s="640"/>
    </row>
    <row r="1194" spans="1:8" x14ac:dyDescent="0.3">
      <c r="A1194" s="534">
        <v>45383</v>
      </c>
      <c r="B1194" s="195" t="s">
        <v>743</v>
      </c>
      <c r="C1194" s="485">
        <v>10000</v>
      </c>
      <c r="D1194" s="485"/>
      <c r="E1194" s="41"/>
      <c r="F1194" s="640" t="s">
        <v>406</v>
      </c>
      <c r="G1194" s="640" t="s">
        <v>406</v>
      </c>
      <c r="H1194" s="640"/>
    </row>
    <row r="1195" spans="1:8" x14ac:dyDescent="0.3">
      <c r="A1195" s="534">
        <v>45383</v>
      </c>
      <c r="B1195" s="195" t="s">
        <v>743</v>
      </c>
      <c r="C1195" s="485">
        <v>20000</v>
      </c>
      <c r="D1195" s="485"/>
      <c r="E1195" s="41"/>
      <c r="F1195" s="640" t="s">
        <v>1128</v>
      </c>
      <c r="G1195" s="640" t="s">
        <v>463</v>
      </c>
      <c r="H1195" s="640"/>
    </row>
    <row r="1196" spans="1:8" x14ac:dyDescent="0.3">
      <c r="A1196" s="534">
        <v>45385</v>
      </c>
      <c r="B1196" s="195" t="s">
        <v>743</v>
      </c>
      <c r="C1196" s="485">
        <v>300000</v>
      </c>
      <c r="D1196" s="485"/>
      <c r="E1196" s="41"/>
      <c r="F1196" s="640" t="s">
        <v>406</v>
      </c>
      <c r="G1196" s="640" t="s">
        <v>406</v>
      </c>
      <c r="H1196" s="640"/>
    </row>
    <row r="1197" spans="1:8" x14ac:dyDescent="0.3">
      <c r="A1197" s="534">
        <v>45386</v>
      </c>
      <c r="B1197" s="195" t="s">
        <v>743</v>
      </c>
      <c r="C1197" s="485">
        <v>100000</v>
      </c>
      <c r="D1197" s="485"/>
      <c r="E1197" s="41"/>
      <c r="F1197" s="640" t="s">
        <v>1219</v>
      </c>
      <c r="G1197" s="640" t="s">
        <v>918</v>
      </c>
      <c r="H1197" s="640"/>
    </row>
    <row r="1198" spans="1:8" x14ac:dyDescent="0.3">
      <c r="A1198" s="534">
        <v>45387</v>
      </c>
      <c r="B1198" s="195" t="s">
        <v>743</v>
      </c>
      <c r="C1198" s="485">
        <v>10000</v>
      </c>
      <c r="D1198" s="485"/>
      <c r="E1198" s="41"/>
      <c r="F1198" s="640" t="s">
        <v>1033</v>
      </c>
      <c r="G1198" s="640" t="s">
        <v>876</v>
      </c>
      <c r="H1198" s="640"/>
    </row>
    <row r="1199" spans="1:8" x14ac:dyDescent="0.3">
      <c r="A1199" s="534">
        <v>45387</v>
      </c>
      <c r="B1199" s="195" t="s">
        <v>743</v>
      </c>
      <c r="C1199" s="485">
        <v>100000</v>
      </c>
      <c r="D1199" s="485"/>
      <c r="E1199" s="41"/>
      <c r="F1199" s="640" t="s">
        <v>409</v>
      </c>
      <c r="G1199" s="640" t="s">
        <v>409</v>
      </c>
      <c r="H1199" s="640"/>
    </row>
    <row r="1200" spans="1:8" x14ac:dyDescent="0.3">
      <c r="A1200" s="534">
        <v>45387</v>
      </c>
      <c r="B1200" s="195" t="s">
        <v>130</v>
      </c>
      <c r="C1200" s="485"/>
      <c r="D1200" s="485">
        <v>55000</v>
      </c>
      <c r="E1200" s="41"/>
      <c r="F1200" s="640" t="s">
        <v>410</v>
      </c>
      <c r="G1200" s="640" t="s">
        <v>410</v>
      </c>
      <c r="H1200" s="640"/>
    </row>
    <row r="1201" spans="1:8" x14ac:dyDescent="0.3">
      <c r="A1201" s="534">
        <v>45388</v>
      </c>
      <c r="B1201" s="195" t="s">
        <v>743</v>
      </c>
      <c r="C1201" s="485">
        <v>10000</v>
      </c>
      <c r="D1201" s="485"/>
      <c r="E1201" s="41"/>
      <c r="F1201" s="640" t="s">
        <v>1031</v>
      </c>
      <c r="G1201" s="640" t="s">
        <v>919</v>
      </c>
      <c r="H1201" s="640"/>
    </row>
    <row r="1202" spans="1:8" x14ac:dyDescent="0.3">
      <c r="A1202" s="534">
        <v>45390</v>
      </c>
      <c r="B1202" s="195" t="s">
        <v>743</v>
      </c>
      <c r="C1202" s="485">
        <v>20000</v>
      </c>
      <c r="D1202" s="485"/>
      <c r="E1202" s="41"/>
      <c r="F1202" s="640" t="s">
        <v>1038</v>
      </c>
      <c r="G1202" s="640" t="s">
        <v>861</v>
      </c>
      <c r="H1202" s="640"/>
    </row>
    <row r="1203" spans="1:8" x14ac:dyDescent="0.3">
      <c r="A1203" s="534">
        <v>45390</v>
      </c>
      <c r="B1203" s="195" t="s">
        <v>743</v>
      </c>
      <c r="C1203" s="485">
        <v>490000</v>
      </c>
      <c r="D1203" s="485"/>
      <c r="E1203" s="41"/>
      <c r="F1203" s="640" t="s">
        <v>406</v>
      </c>
      <c r="G1203" s="640" t="s">
        <v>406</v>
      </c>
      <c r="H1203" s="640"/>
    </row>
    <row r="1204" spans="1:8" x14ac:dyDescent="0.3">
      <c r="A1204" s="534">
        <v>45390</v>
      </c>
      <c r="B1204" s="195" t="s">
        <v>20</v>
      </c>
      <c r="C1204" s="485"/>
      <c r="D1204" s="485">
        <v>4405000</v>
      </c>
      <c r="E1204" s="41"/>
      <c r="F1204" s="640" t="s">
        <v>430</v>
      </c>
      <c r="G1204" s="640" t="s">
        <v>430</v>
      </c>
      <c r="H1204" s="640"/>
    </row>
    <row r="1205" spans="1:8" x14ac:dyDescent="0.3">
      <c r="A1205" s="534">
        <v>45390</v>
      </c>
      <c r="B1205" s="195" t="s">
        <v>743</v>
      </c>
      <c r="C1205" s="485">
        <v>10000</v>
      </c>
      <c r="D1205" s="485"/>
      <c r="E1205" s="41"/>
      <c r="F1205" s="640" t="s">
        <v>1037</v>
      </c>
      <c r="G1205" s="640" t="s">
        <v>407</v>
      </c>
      <c r="H1205" s="640"/>
    </row>
    <row r="1206" spans="1:8" x14ac:dyDescent="0.3">
      <c r="A1206" s="534">
        <v>45391</v>
      </c>
      <c r="B1206" s="195" t="s">
        <v>743</v>
      </c>
      <c r="C1206" s="485">
        <v>10000</v>
      </c>
      <c r="D1206" s="485"/>
      <c r="E1206" s="41"/>
      <c r="F1206" s="640" t="s">
        <v>1029</v>
      </c>
      <c r="G1206" s="640" t="s">
        <v>682</v>
      </c>
      <c r="H1206" s="640"/>
    </row>
    <row r="1207" spans="1:8" x14ac:dyDescent="0.3">
      <c r="A1207" s="534">
        <v>45393</v>
      </c>
      <c r="B1207" s="195" t="s">
        <v>743</v>
      </c>
      <c r="C1207" s="485">
        <v>50000</v>
      </c>
      <c r="D1207" s="485"/>
      <c r="E1207" s="41"/>
      <c r="F1207" s="640" t="s">
        <v>1034</v>
      </c>
      <c r="G1207" s="640" t="s">
        <v>412</v>
      </c>
      <c r="H1207" s="640"/>
    </row>
    <row r="1208" spans="1:8" x14ac:dyDescent="0.3">
      <c r="A1208" s="534">
        <v>45393</v>
      </c>
      <c r="B1208" s="195" t="s">
        <v>743</v>
      </c>
      <c r="C1208" s="485">
        <v>30000</v>
      </c>
      <c r="D1208" s="485"/>
      <c r="E1208" s="41"/>
      <c r="F1208" s="640" t="s">
        <v>1040</v>
      </c>
      <c r="G1208" s="640" t="s">
        <v>565</v>
      </c>
      <c r="H1208" s="640"/>
    </row>
    <row r="1209" spans="1:8" x14ac:dyDescent="0.3">
      <c r="A1209" s="534">
        <v>45393</v>
      </c>
      <c r="B1209" s="195" t="s">
        <v>743</v>
      </c>
      <c r="C1209" s="485">
        <v>10000</v>
      </c>
      <c r="D1209" s="485"/>
      <c r="E1209" s="41"/>
      <c r="F1209" s="640" t="s">
        <v>1035</v>
      </c>
      <c r="G1209" s="640" t="s">
        <v>510</v>
      </c>
      <c r="H1209" s="640"/>
    </row>
    <row r="1210" spans="1:8" x14ac:dyDescent="0.3">
      <c r="A1210" s="534">
        <v>45393</v>
      </c>
      <c r="B1210" s="195" t="s">
        <v>743</v>
      </c>
      <c r="C1210" s="485">
        <v>10000</v>
      </c>
      <c r="D1210" s="485"/>
      <c r="E1210" s="41"/>
      <c r="F1210" s="640" t="s">
        <v>1036</v>
      </c>
      <c r="G1210" s="640" t="s">
        <v>415</v>
      </c>
      <c r="H1210" s="640"/>
    </row>
    <row r="1211" spans="1:8" x14ac:dyDescent="0.3">
      <c r="A1211" s="534">
        <v>45393</v>
      </c>
      <c r="B1211" s="195" t="s">
        <v>743</v>
      </c>
      <c r="C1211" s="485">
        <v>20000</v>
      </c>
      <c r="D1211" s="485"/>
      <c r="E1211" s="41"/>
      <c r="F1211" s="640" t="s">
        <v>406</v>
      </c>
      <c r="G1211" s="640" t="s">
        <v>406</v>
      </c>
      <c r="H1211" s="640"/>
    </row>
    <row r="1212" spans="1:8" x14ac:dyDescent="0.3">
      <c r="A1212" s="534">
        <v>45397</v>
      </c>
      <c r="B1212" s="195" t="s">
        <v>743</v>
      </c>
      <c r="C1212" s="485">
        <v>50000</v>
      </c>
      <c r="D1212" s="485"/>
      <c r="E1212" s="41"/>
      <c r="F1212" s="640" t="s">
        <v>1042</v>
      </c>
      <c r="G1212" s="640" t="s">
        <v>617</v>
      </c>
      <c r="H1212" s="640"/>
    </row>
    <row r="1213" spans="1:8" x14ac:dyDescent="0.3">
      <c r="A1213" s="534">
        <v>45397</v>
      </c>
      <c r="B1213" s="195" t="s">
        <v>743</v>
      </c>
      <c r="C1213" s="485">
        <v>80000</v>
      </c>
      <c r="D1213" s="485"/>
      <c r="E1213" s="41"/>
      <c r="F1213" s="640" t="s">
        <v>406</v>
      </c>
      <c r="G1213" s="640" t="s">
        <v>406</v>
      </c>
      <c r="H1213" s="640"/>
    </row>
    <row r="1214" spans="1:8" x14ac:dyDescent="0.3">
      <c r="A1214" s="534">
        <v>45399</v>
      </c>
      <c r="B1214" s="195" t="s">
        <v>743</v>
      </c>
      <c r="C1214" s="485">
        <v>1175000</v>
      </c>
      <c r="D1214" s="485"/>
      <c r="E1214" s="41"/>
      <c r="F1214" s="640" t="s">
        <v>406</v>
      </c>
      <c r="G1214" s="640" t="s">
        <v>406</v>
      </c>
      <c r="H1214" s="640"/>
    </row>
    <row r="1215" spans="1:8" x14ac:dyDescent="0.3">
      <c r="A1215" s="534">
        <v>45400</v>
      </c>
      <c r="B1215" s="195" t="s">
        <v>743</v>
      </c>
      <c r="C1215" s="485">
        <v>10000</v>
      </c>
      <c r="D1215" s="485"/>
      <c r="E1215" s="41"/>
      <c r="F1215" s="640" t="s">
        <v>406</v>
      </c>
      <c r="G1215" s="640" t="s">
        <v>406</v>
      </c>
      <c r="H1215" s="640"/>
    </row>
    <row r="1216" spans="1:8" x14ac:dyDescent="0.3">
      <c r="A1216" s="534">
        <v>45401</v>
      </c>
      <c r="B1216" s="195" t="s">
        <v>743</v>
      </c>
      <c r="C1216" s="485">
        <v>40000</v>
      </c>
      <c r="D1216" s="485"/>
      <c r="E1216" s="41"/>
      <c r="F1216" s="640" t="s">
        <v>406</v>
      </c>
      <c r="G1216" s="640" t="s">
        <v>406</v>
      </c>
      <c r="H1216" s="640"/>
    </row>
    <row r="1217" spans="1:11" x14ac:dyDescent="0.3">
      <c r="A1217" s="534">
        <v>45404</v>
      </c>
      <c r="B1217" s="195" t="s">
        <v>743</v>
      </c>
      <c r="C1217" s="485">
        <v>20000</v>
      </c>
      <c r="D1217" s="485"/>
      <c r="E1217" s="41"/>
      <c r="F1217" s="640" t="s">
        <v>1044</v>
      </c>
      <c r="G1217" s="640" t="s">
        <v>420</v>
      </c>
      <c r="H1217" s="640"/>
    </row>
    <row r="1218" spans="1:11" x14ac:dyDescent="0.3">
      <c r="A1218" s="534">
        <v>45404</v>
      </c>
      <c r="B1218" s="195" t="s">
        <v>743</v>
      </c>
      <c r="C1218" s="485">
        <v>20000</v>
      </c>
      <c r="D1218" s="485"/>
      <c r="E1218" s="41"/>
      <c r="F1218" s="640" t="s">
        <v>1045</v>
      </c>
      <c r="G1218" s="640" t="s">
        <v>419</v>
      </c>
      <c r="H1218" s="640"/>
    </row>
    <row r="1219" spans="1:11" x14ac:dyDescent="0.3">
      <c r="A1219" s="534">
        <v>45405</v>
      </c>
      <c r="B1219" s="195" t="s">
        <v>743</v>
      </c>
      <c r="C1219" s="485">
        <v>30000</v>
      </c>
      <c r="D1219" s="485"/>
      <c r="E1219" s="41"/>
      <c r="F1219" s="640" t="s">
        <v>1119</v>
      </c>
      <c r="G1219" s="640" t="s">
        <v>431</v>
      </c>
      <c r="H1219" s="640"/>
      <c r="K1219" s="440"/>
    </row>
    <row r="1220" spans="1:11" x14ac:dyDescent="0.3">
      <c r="A1220" s="534">
        <v>45406</v>
      </c>
      <c r="B1220" s="195" t="s">
        <v>743</v>
      </c>
      <c r="C1220" s="485">
        <v>290000</v>
      </c>
      <c r="D1220" s="485"/>
      <c r="E1220" s="41"/>
      <c r="F1220" s="640" t="s">
        <v>406</v>
      </c>
      <c r="G1220" s="640" t="s">
        <v>406</v>
      </c>
      <c r="H1220" s="640"/>
    </row>
    <row r="1221" spans="1:11" x14ac:dyDescent="0.3">
      <c r="A1221" s="534">
        <v>45407</v>
      </c>
      <c r="B1221" s="195" t="s">
        <v>743</v>
      </c>
      <c r="C1221" s="485">
        <v>10000</v>
      </c>
      <c r="D1221" s="485"/>
      <c r="E1221" s="41"/>
      <c r="F1221" s="640" t="s">
        <v>406</v>
      </c>
      <c r="G1221" s="640" t="s">
        <v>406</v>
      </c>
      <c r="H1221" s="640"/>
    </row>
    <row r="1222" spans="1:11" x14ac:dyDescent="0.3">
      <c r="A1222" s="534">
        <v>45411</v>
      </c>
      <c r="B1222" s="195" t="s">
        <v>743</v>
      </c>
      <c r="C1222" s="485">
        <v>30000</v>
      </c>
      <c r="D1222" s="485"/>
      <c r="E1222" s="41"/>
      <c r="F1222" s="640" t="s">
        <v>1132</v>
      </c>
      <c r="G1222" s="640" t="s">
        <v>466</v>
      </c>
      <c r="H1222" s="640"/>
    </row>
    <row r="1223" spans="1:11" x14ac:dyDescent="0.3">
      <c r="A1223" s="534">
        <v>45411</v>
      </c>
      <c r="B1223" s="195" t="s">
        <v>743</v>
      </c>
      <c r="C1223" s="485">
        <v>10000</v>
      </c>
      <c r="D1223" s="485"/>
      <c r="E1223" s="41"/>
      <c r="F1223" s="640" t="s">
        <v>1048</v>
      </c>
      <c r="G1223" s="640" t="s">
        <v>422</v>
      </c>
      <c r="H1223" s="640"/>
    </row>
    <row r="1224" spans="1:11" x14ac:dyDescent="0.3">
      <c r="A1224" s="534">
        <v>45411</v>
      </c>
      <c r="B1224" s="195" t="s">
        <v>743</v>
      </c>
      <c r="C1224" s="485">
        <v>50000</v>
      </c>
      <c r="D1224" s="485"/>
      <c r="E1224" s="41"/>
      <c r="F1224" s="640" t="s">
        <v>1047</v>
      </c>
      <c r="G1224" s="640" t="s">
        <v>715</v>
      </c>
      <c r="H1224" s="640"/>
    </row>
    <row r="1225" spans="1:11" x14ac:dyDescent="0.3">
      <c r="A1225" s="534">
        <v>45411</v>
      </c>
      <c r="B1225" s="195" t="s">
        <v>743</v>
      </c>
      <c r="C1225" s="485">
        <v>1000000</v>
      </c>
      <c r="D1225" s="485"/>
      <c r="E1225" s="41"/>
      <c r="F1225" s="640" t="s">
        <v>1220</v>
      </c>
      <c r="G1225" s="640" t="s">
        <v>713</v>
      </c>
      <c r="H1225" s="640"/>
    </row>
    <row r="1226" spans="1:11" x14ac:dyDescent="0.3">
      <c r="A1226" s="534">
        <v>45411</v>
      </c>
      <c r="B1226" s="195" t="s">
        <v>921</v>
      </c>
      <c r="C1226" s="485"/>
      <c r="D1226" s="485">
        <v>1000000</v>
      </c>
      <c r="E1226" s="41"/>
      <c r="F1226" s="640" t="s">
        <v>920</v>
      </c>
      <c r="G1226" s="640" t="s">
        <v>920</v>
      </c>
      <c r="H1226" s="640" t="s">
        <v>920</v>
      </c>
    </row>
    <row r="1227" spans="1:11" x14ac:dyDescent="0.3">
      <c r="A1227" s="534">
        <v>45411</v>
      </c>
      <c r="B1227" s="195" t="s">
        <v>743</v>
      </c>
      <c r="C1227" s="485">
        <v>1120000</v>
      </c>
      <c r="D1227" s="485"/>
      <c r="E1227" s="41"/>
      <c r="F1227" s="640" t="s">
        <v>406</v>
      </c>
      <c r="G1227" s="640" t="s">
        <v>406</v>
      </c>
      <c r="H1227" s="640" t="s">
        <v>1228</v>
      </c>
    </row>
    <row r="1228" spans="1:11" x14ac:dyDescent="0.3">
      <c r="A1228" s="534">
        <v>45411</v>
      </c>
      <c r="B1228" s="195" t="s">
        <v>743</v>
      </c>
      <c r="C1228" s="485">
        <v>100000</v>
      </c>
      <c r="D1228" s="485"/>
      <c r="E1228" s="41"/>
      <c r="F1228" s="640" t="s">
        <v>1051</v>
      </c>
      <c r="G1228" s="640" t="s">
        <v>864</v>
      </c>
      <c r="H1228" s="640"/>
    </row>
    <row r="1229" spans="1:11" x14ac:dyDescent="0.3">
      <c r="A1229" s="534">
        <v>45412</v>
      </c>
      <c r="B1229" s="195" t="s">
        <v>743</v>
      </c>
      <c r="C1229" s="485">
        <v>50000</v>
      </c>
      <c r="D1229" s="485"/>
      <c r="E1229" s="41"/>
      <c r="F1229" s="640" t="s">
        <v>1049</v>
      </c>
      <c r="G1229" s="640" t="s">
        <v>465</v>
      </c>
      <c r="H1229" s="640"/>
    </row>
    <row r="1230" spans="1:11" x14ac:dyDescent="0.3">
      <c r="A1230" s="534">
        <v>45412</v>
      </c>
      <c r="B1230" s="195" t="s">
        <v>743</v>
      </c>
      <c r="C1230" s="485">
        <v>10000</v>
      </c>
      <c r="D1230" s="485"/>
      <c r="E1230" s="41"/>
      <c r="F1230" s="640" t="s">
        <v>1050</v>
      </c>
      <c r="G1230" s="640" t="s">
        <v>464</v>
      </c>
      <c r="H1230" s="640"/>
    </row>
    <row r="1231" spans="1:11" x14ac:dyDescent="0.3">
      <c r="A1231" s="534">
        <v>45412</v>
      </c>
      <c r="B1231" s="195" t="s">
        <v>743</v>
      </c>
      <c r="C1231" s="485">
        <v>20000</v>
      </c>
      <c r="D1231" s="485"/>
      <c r="E1231" s="41"/>
      <c r="F1231" s="640" t="s">
        <v>432</v>
      </c>
      <c r="G1231" s="640" t="s">
        <v>432</v>
      </c>
      <c r="H1231" s="640"/>
    </row>
    <row r="1232" spans="1:11" x14ac:dyDescent="0.3">
      <c r="A1232" s="534">
        <v>45412</v>
      </c>
      <c r="B1232" s="195" t="s">
        <v>743</v>
      </c>
      <c r="C1232" s="485">
        <v>20000</v>
      </c>
      <c r="D1232" s="485"/>
      <c r="E1232" s="41"/>
      <c r="F1232" s="640" t="s">
        <v>1128</v>
      </c>
      <c r="G1232" s="640" t="s">
        <v>463</v>
      </c>
      <c r="H1232" s="640"/>
    </row>
    <row r="1233" spans="1:8" x14ac:dyDescent="0.3">
      <c r="A1233" s="534">
        <v>45412</v>
      </c>
      <c r="B1233" s="195" t="s">
        <v>130</v>
      </c>
      <c r="C1233" s="485"/>
      <c r="D1233" s="485">
        <v>40315</v>
      </c>
      <c r="E1233" s="41"/>
      <c r="F1233" s="640" t="s">
        <v>793</v>
      </c>
      <c r="G1233" s="640" t="s">
        <v>585</v>
      </c>
      <c r="H1233" s="640"/>
    </row>
    <row r="1234" spans="1:8" x14ac:dyDescent="0.3">
      <c r="A1234" s="534"/>
      <c r="B1234" s="399" t="s">
        <v>218</v>
      </c>
      <c r="C1234" s="638">
        <f>SUM(C1191:C1233)</f>
        <v>5425000</v>
      </c>
      <c r="D1234" s="638">
        <f>SUM(D1191:D1233)</f>
        <v>5500315</v>
      </c>
      <c r="E1234" s="41"/>
      <c r="F1234" s="204"/>
      <c r="G1234" s="204"/>
      <c r="H1234" s="204"/>
    </row>
    <row r="1235" spans="1:8" x14ac:dyDescent="0.3">
      <c r="A1235" s="534">
        <v>45413</v>
      </c>
      <c r="B1235" s="195" t="s">
        <v>743</v>
      </c>
      <c r="C1235" s="485">
        <v>30000</v>
      </c>
      <c r="D1235" s="485"/>
      <c r="E1235" s="41"/>
      <c r="F1235" s="640" t="s">
        <v>1030</v>
      </c>
      <c r="G1235" s="640" t="s">
        <v>405</v>
      </c>
      <c r="H1235" s="640"/>
    </row>
    <row r="1236" spans="1:8" x14ac:dyDescent="0.3">
      <c r="A1236" s="534">
        <v>45414</v>
      </c>
      <c r="B1236" s="195" t="s">
        <v>743</v>
      </c>
      <c r="C1236" s="485">
        <v>80000</v>
      </c>
      <c r="D1236" s="485"/>
      <c r="E1236" s="41"/>
      <c r="F1236" s="640" t="s">
        <v>406</v>
      </c>
      <c r="G1236" s="640" t="s">
        <v>406</v>
      </c>
      <c r="H1236" s="640"/>
    </row>
    <row r="1237" spans="1:8" x14ac:dyDescent="0.3">
      <c r="A1237" s="534">
        <v>45414</v>
      </c>
      <c r="B1237" s="195" t="s">
        <v>743</v>
      </c>
      <c r="C1237" s="485">
        <v>10000</v>
      </c>
      <c r="D1237" s="485"/>
      <c r="E1237" s="41"/>
      <c r="F1237" s="640" t="s">
        <v>1031</v>
      </c>
      <c r="G1237" s="640" t="s">
        <v>919</v>
      </c>
      <c r="H1237" s="640"/>
    </row>
    <row r="1238" spans="1:8" x14ac:dyDescent="0.3">
      <c r="A1238" s="534">
        <v>45419</v>
      </c>
      <c r="B1238" s="195" t="s">
        <v>743</v>
      </c>
      <c r="C1238" s="485">
        <v>10000</v>
      </c>
      <c r="D1238" s="485"/>
      <c r="E1238" s="41"/>
      <c r="F1238" s="640" t="s">
        <v>1033</v>
      </c>
      <c r="G1238" s="640" t="s">
        <v>876</v>
      </c>
      <c r="H1238" s="640"/>
    </row>
    <row r="1239" spans="1:8" x14ac:dyDescent="0.3">
      <c r="A1239" s="534">
        <v>45419</v>
      </c>
      <c r="B1239" s="195" t="s">
        <v>743</v>
      </c>
      <c r="C1239" s="485">
        <v>100000</v>
      </c>
      <c r="D1239" s="485"/>
      <c r="E1239" s="41"/>
      <c r="F1239" s="640" t="s">
        <v>409</v>
      </c>
      <c r="G1239" s="640" t="s">
        <v>409</v>
      </c>
      <c r="H1239" s="640"/>
    </row>
    <row r="1240" spans="1:8" x14ac:dyDescent="0.3">
      <c r="A1240" s="534">
        <v>45419</v>
      </c>
      <c r="B1240" s="195" t="s">
        <v>743</v>
      </c>
      <c r="C1240" s="485">
        <v>20000</v>
      </c>
      <c r="D1240" s="485"/>
      <c r="E1240" s="41"/>
      <c r="F1240" s="640" t="s">
        <v>1038</v>
      </c>
      <c r="G1240" s="640" t="s">
        <v>861</v>
      </c>
      <c r="H1240" s="640"/>
    </row>
    <row r="1241" spans="1:8" x14ac:dyDescent="0.3">
      <c r="A1241" s="534">
        <v>45419</v>
      </c>
      <c r="B1241" s="195" t="s">
        <v>743</v>
      </c>
      <c r="C1241" s="485">
        <v>200000</v>
      </c>
      <c r="D1241" s="485"/>
      <c r="E1241" s="41"/>
      <c r="F1241" s="640" t="s">
        <v>406</v>
      </c>
      <c r="G1241" s="640" t="s">
        <v>406</v>
      </c>
      <c r="H1241" s="640"/>
    </row>
    <row r="1242" spans="1:8" x14ac:dyDescent="0.3">
      <c r="A1242" s="534">
        <v>45419</v>
      </c>
      <c r="B1242" s="195" t="s">
        <v>130</v>
      </c>
      <c r="C1242" s="485"/>
      <c r="D1242" s="485">
        <v>55000</v>
      </c>
      <c r="E1242" s="41"/>
      <c r="F1242" s="640" t="s">
        <v>410</v>
      </c>
      <c r="G1242" s="640" t="s">
        <v>410</v>
      </c>
      <c r="H1242" s="640"/>
    </row>
    <row r="1243" spans="1:8" x14ac:dyDescent="0.3">
      <c r="A1243" s="534">
        <v>45420</v>
      </c>
      <c r="B1243" s="195" t="s">
        <v>743</v>
      </c>
      <c r="C1243" s="485">
        <v>10000</v>
      </c>
      <c r="D1243" s="485"/>
      <c r="E1243" s="41"/>
      <c r="F1243" s="640" t="s">
        <v>1029</v>
      </c>
      <c r="G1243" s="640" t="s">
        <v>682</v>
      </c>
      <c r="H1243" s="640"/>
    </row>
    <row r="1244" spans="1:8" x14ac:dyDescent="0.3">
      <c r="A1244" s="534">
        <v>45421</v>
      </c>
      <c r="B1244" s="195" t="s">
        <v>743</v>
      </c>
      <c r="C1244" s="485">
        <v>510000</v>
      </c>
      <c r="D1244" s="485"/>
      <c r="E1244" s="41"/>
      <c r="F1244" s="640" t="s">
        <v>406</v>
      </c>
      <c r="G1244" s="640" t="s">
        <v>406</v>
      </c>
      <c r="H1244" s="640"/>
    </row>
    <row r="1245" spans="1:8" x14ac:dyDescent="0.3">
      <c r="A1245" s="534">
        <v>45422</v>
      </c>
      <c r="B1245" s="195" t="s">
        <v>743</v>
      </c>
      <c r="C1245" s="485">
        <v>50000</v>
      </c>
      <c r="D1245" s="485"/>
      <c r="E1245" s="41"/>
      <c r="F1245" s="640" t="s">
        <v>1034</v>
      </c>
      <c r="G1245" s="640" t="s">
        <v>412</v>
      </c>
      <c r="H1245" s="640"/>
    </row>
    <row r="1246" spans="1:8" x14ac:dyDescent="0.3">
      <c r="A1246" s="534">
        <v>45422</v>
      </c>
      <c r="B1246" s="195" t="s">
        <v>743</v>
      </c>
      <c r="C1246" s="485">
        <v>40000</v>
      </c>
      <c r="D1246" s="485"/>
      <c r="E1246" s="41"/>
      <c r="F1246" s="640" t="s">
        <v>1115</v>
      </c>
      <c r="G1246" s="640" t="s">
        <v>414</v>
      </c>
      <c r="H1246" s="640"/>
    </row>
    <row r="1247" spans="1:8" x14ac:dyDescent="0.3">
      <c r="A1247" s="534">
        <v>45422</v>
      </c>
      <c r="B1247" s="195" t="s">
        <v>743</v>
      </c>
      <c r="C1247" s="485">
        <v>10000</v>
      </c>
      <c r="D1247" s="485"/>
      <c r="E1247" s="41"/>
      <c r="F1247" s="640" t="s">
        <v>1035</v>
      </c>
      <c r="G1247" s="640" t="s">
        <v>510</v>
      </c>
      <c r="H1247" s="640"/>
    </row>
    <row r="1248" spans="1:8" x14ac:dyDescent="0.3">
      <c r="A1248" s="534">
        <v>45422</v>
      </c>
      <c r="B1248" s="195" t="s">
        <v>743</v>
      </c>
      <c r="C1248" s="485">
        <v>10000</v>
      </c>
      <c r="D1248" s="485"/>
      <c r="E1248" s="41"/>
      <c r="F1248" s="640" t="s">
        <v>1036</v>
      </c>
      <c r="G1248" s="640" t="s">
        <v>415</v>
      </c>
      <c r="H1248" s="640"/>
    </row>
    <row r="1249" spans="1:11" x14ac:dyDescent="0.3">
      <c r="A1249" s="534">
        <v>45425</v>
      </c>
      <c r="B1249" s="195" t="s">
        <v>743</v>
      </c>
      <c r="C1249" s="485">
        <v>30000</v>
      </c>
      <c r="D1249" s="485"/>
      <c r="E1249" s="41"/>
      <c r="F1249" s="640" t="s">
        <v>1040</v>
      </c>
      <c r="G1249" s="640" t="s">
        <v>565</v>
      </c>
      <c r="H1249" s="640"/>
    </row>
    <row r="1250" spans="1:11" x14ac:dyDescent="0.3">
      <c r="A1250" s="534">
        <v>45425</v>
      </c>
      <c r="B1250" s="195" t="s">
        <v>743</v>
      </c>
      <c r="C1250" s="485">
        <v>80000</v>
      </c>
      <c r="D1250" s="485"/>
      <c r="E1250" s="41"/>
      <c r="F1250" s="640" t="s">
        <v>406</v>
      </c>
      <c r="G1250" s="640" t="s">
        <v>406</v>
      </c>
      <c r="H1250" s="640"/>
    </row>
    <row r="1251" spans="1:11" x14ac:dyDescent="0.3">
      <c r="A1251" s="534">
        <v>45425</v>
      </c>
      <c r="B1251" s="195" t="s">
        <v>20</v>
      </c>
      <c r="C1251" s="485"/>
      <c r="D1251" s="485">
        <v>4500000</v>
      </c>
      <c r="E1251" s="41"/>
      <c r="F1251" s="640" t="s">
        <v>430</v>
      </c>
      <c r="G1251" s="640" t="s">
        <v>430</v>
      </c>
      <c r="H1251" s="640"/>
    </row>
    <row r="1252" spans="1:11" x14ac:dyDescent="0.3">
      <c r="A1252" s="534">
        <v>45426</v>
      </c>
      <c r="B1252" s="195" t="s">
        <v>743</v>
      </c>
      <c r="C1252" s="485">
        <v>50000</v>
      </c>
      <c r="D1252" s="485"/>
      <c r="E1252" s="41"/>
      <c r="F1252" s="640" t="s">
        <v>1221</v>
      </c>
      <c r="G1252" s="640" t="s">
        <v>927</v>
      </c>
      <c r="H1252" s="640"/>
    </row>
    <row r="1253" spans="1:11" x14ac:dyDescent="0.3">
      <c r="A1253" s="534">
        <v>45428</v>
      </c>
      <c r="B1253" s="195" t="s">
        <v>743</v>
      </c>
      <c r="C1253" s="485">
        <v>50000</v>
      </c>
      <c r="D1253" s="485"/>
      <c r="E1253" s="41"/>
      <c r="F1253" s="640" t="s">
        <v>1042</v>
      </c>
      <c r="G1253" s="640" t="s">
        <v>617</v>
      </c>
      <c r="H1253" s="640"/>
    </row>
    <row r="1254" spans="1:11" x14ac:dyDescent="0.3">
      <c r="A1254" s="534">
        <v>45428</v>
      </c>
      <c r="B1254" s="195" t="s">
        <v>743</v>
      </c>
      <c r="C1254" s="485">
        <v>10000</v>
      </c>
      <c r="D1254" s="485"/>
      <c r="E1254" s="41"/>
      <c r="F1254" s="640" t="s">
        <v>1037</v>
      </c>
      <c r="G1254" s="640" t="s">
        <v>407</v>
      </c>
      <c r="H1254" s="640"/>
    </row>
    <row r="1255" spans="1:11" x14ac:dyDescent="0.3">
      <c r="A1255" s="534">
        <v>45432</v>
      </c>
      <c r="B1255" s="195" t="s">
        <v>743</v>
      </c>
      <c r="C1255" s="485">
        <v>20000</v>
      </c>
      <c r="D1255" s="485"/>
      <c r="E1255" s="41"/>
      <c r="F1255" s="640" t="s">
        <v>1045</v>
      </c>
      <c r="G1255" s="640" t="s">
        <v>419</v>
      </c>
      <c r="H1255" s="640"/>
    </row>
    <row r="1256" spans="1:11" x14ac:dyDescent="0.3">
      <c r="A1256" s="534">
        <v>45432</v>
      </c>
      <c r="B1256" s="195" t="s">
        <v>743</v>
      </c>
      <c r="C1256" s="485">
        <v>20000</v>
      </c>
      <c r="D1256" s="485"/>
      <c r="E1256" s="41"/>
      <c r="F1256" s="640" t="s">
        <v>1044</v>
      </c>
      <c r="G1256" s="640" t="s">
        <v>420</v>
      </c>
      <c r="H1256" s="640"/>
    </row>
    <row r="1257" spans="1:11" x14ac:dyDescent="0.3">
      <c r="A1257" s="534">
        <v>45432</v>
      </c>
      <c r="B1257" s="195" t="s">
        <v>743</v>
      </c>
      <c r="C1257" s="485">
        <v>1215000</v>
      </c>
      <c r="D1257" s="485"/>
      <c r="E1257" s="41"/>
      <c r="F1257" s="640" t="s">
        <v>406</v>
      </c>
      <c r="G1257" s="640" t="s">
        <v>406</v>
      </c>
      <c r="H1257" s="640"/>
    </row>
    <row r="1258" spans="1:11" x14ac:dyDescent="0.3">
      <c r="A1258" s="534">
        <v>45434</v>
      </c>
      <c r="B1258" s="195" t="s">
        <v>743</v>
      </c>
      <c r="C1258" s="485">
        <v>200000</v>
      </c>
      <c r="D1258" s="485"/>
      <c r="E1258" s="41"/>
      <c r="F1258" s="640" t="s">
        <v>406</v>
      </c>
      <c r="G1258" s="640" t="s">
        <v>406</v>
      </c>
      <c r="H1258" s="640"/>
    </row>
    <row r="1259" spans="1:11" x14ac:dyDescent="0.3">
      <c r="A1259" s="534">
        <v>45435</v>
      </c>
      <c r="B1259" s="195" t="s">
        <v>743</v>
      </c>
      <c r="C1259" s="485">
        <v>70000</v>
      </c>
      <c r="D1259" s="485"/>
      <c r="E1259" s="41"/>
      <c r="F1259" s="640" t="s">
        <v>406</v>
      </c>
      <c r="G1259" s="640" t="s">
        <v>406</v>
      </c>
      <c r="H1259" s="640"/>
    </row>
    <row r="1260" spans="1:11" x14ac:dyDescent="0.3">
      <c r="A1260" s="534">
        <v>45436</v>
      </c>
      <c r="B1260" s="195" t="s">
        <v>743</v>
      </c>
      <c r="C1260" s="485">
        <v>20000</v>
      </c>
      <c r="D1260" s="485"/>
      <c r="E1260" s="41"/>
      <c r="F1260" s="640" t="s">
        <v>406</v>
      </c>
      <c r="G1260" s="640" t="s">
        <v>406</v>
      </c>
      <c r="H1260" s="640"/>
    </row>
    <row r="1261" spans="1:11" x14ac:dyDescent="0.3">
      <c r="A1261" s="534">
        <v>45439</v>
      </c>
      <c r="B1261" s="195" t="s">
        <v>743</v>
      </c>
      <c r="C1261" s="485">
        <v>50000</v>
      </c>
      <c r="D1261" s="485"/>
      <c r="E1261" s="41"/>
      <c r="F1261" s="640" t="s">
        <v>1047</v>
      </c>
      <c r="G1261" s="640" t="s">
        <v>715</v>
      </c>
      <c r="H1261" s="640"/>
    </row>
    <row r="1262" spans="1:11" x14ac:dyDescent="0.3">
      <c r="A1262" s="534">
        <v>45439</v>
      </c>
      <c r="B1262" s="195" t="s">
        <v>743</v>
      </c>
      <c r="C1262" s="485">
        <v>10000</v>
      </c>
      <c r="D1262" s="485"/>
      <c r="E1262" s="41"/>
      <c r="F1262" s="640" t="s">
        <v>406</v>
      </c>
      <c r="G1262" s="640" t="s">
        <v>406</v>
      </c>
      <c r="H1262" s="640"/>
      <c r="K1262" s="440"/>
    </row>
    <row r="1263" spans="1:11" x14ac:dyDescent="0.3">
      <c r="A1263" s="534">
        <v>45440</v>
      </c>
      <c r="B1263" s="195" t="s">
        <v>743</v>
      </c>
      <c r="C1263" s="485">
        <v>30000</v>
      </c>
      <c r="D1263" s="485"/>
      <c r="E1263" s="41"/>
      <c r="F1263" s="640" t="s">
        <v>1132</v>
      </c>
      <c r="G1263" s="640" t="s">
        <v>466</v>
      </c>
      <c r="H1263" s="640"/>
    </row>
    <row r="1264" spans="1:11" x14ac:dyDescent="0.3">
      <c r="A1264" s="534">
        <v>45441</v>
      </c>
      <c r="B1264" s="195" t="s">
        <v>743</v>
      </c>
      <c r="C1264" s="485">
        <v>10000</v>
      </c>
      <c r="D1264" s="485"/>
      <c r="E1264" s="41"/>
      <c r="F1264" s="640" t="s">
        <v>1048</v>
      </c>
      <c r="G1264" s="640" t="s">
        <v>422</v>
      </c>
      <c r="H1264" s="640"/>
    </row>
    <row r="1265" spans="1:8" x14ac:dyDescent="0.3">
      <c r="A1265" s="534">
        <v>45441</v>
      </c>
      <c r="B1265" s="195" t="s">
        <v>743</v>
      </c>
      <c r="C1265" s="485">
        <v>1110000</v>
      </c>
      <c r="D1265" s="485"/>
      <c r="E1265" s="41"/>
      <c r="F1265" s="640" t="s">
        <v>406</v>
      </c>
      <c r="G1265" s="640" t="s">
        <v>406</v>
      </c>
      <c r="H1265" s="640"/>
    </row>
    <row r="1266" spans="1:8" x14ac:dyDescent="0.3">
      <c r="A1266" s="534">
        <v>45442</v>
      </c>
      <c r="B1266" s="195" t="s">
        <v>743</v>
      </c>
      <c r="C1266" s="485">
        <v>10000</v>
      </c>
      <c r="D1266" s="485"/>
      <c r="E1266" s="41"/>
      <c r="F1266" s="640" t="s">
        <v>406</v>
      </c>
      <c r="G1266" s="640" t="s">
        <v>406</v>
      </c>
      <c r="H1266" s="640"/>
    </row>
    <row r="1267" spans="1:8" x14ac:dyDescent="0.3">
      <c r="A1267" s="534">
        <v>45442</v>
      </c>
      <c r="B1267" s="195" t="s">
        <v>743</v>
      </c>
      <c r="C1267" s="485">
        <v>100000</v>
      </c>
      <c r="D1267" s="485"/>
      <c r="E1267" s="41"/>
      <c r="F1267" s="640" t="s">
        <v>1051</v>
      </c>
      <c r="G1267" s="640" t="s">
        <v>864</v>
      </c>
      <c r="H1267" s="640"/>
    </row>
    <row r="1268" spans="1:8" x14ac:dyDescent="0.3">
      <c r="A1268" s="534">
        <v>45443</v>
      </c>
      <c r="B1268" s="195" t="s">
        <v>743</v>
      </c>
      <c r="C1268" s="485">
        <v>50000</v>
      </c>
      <c r="D1268" s="485"/>
      <c r="E1268" s="41"/>
      <c r="F1268" s="640" t="s">
        <v>1049</v>
      </c>
      <c r="G1268" s="640" t="s">
        <v>465</v>
      </c>
      <c r="H1268" s="640"/>
    </row>
    <row r="1269" spans="1:8" x14ac:dyDescent="0.3">
      <c r="A1269" s="534">
        <v>45443</v>
      </c>
      <c r="B1269" s="195" t="s">
        <v>743</v>
      </c>
      <c r="C1269" s="485">
        <v>10000</v>
      </c>
      <c r="D1269" s="485"/>
      <c r="E1269" s="41"/>
      <c r="F1269" s="640" t="s">
        <v>1050</v>
      </c>
      <c r="G1269" s="640" t="s">
        <v>464</v>
      </c>
      <c r="H1269" s="640"/>
    </row>
    <row r="1270" spans="1:8" x14ac:dyDescent="0.3">
      <c r="A1270" s="534">
        <v>45443</v>
      </c>
      <c r="B1270" s="195" t="s">
        <v>743</v>
      </c>
      <c r="C1270" s="485">
        <v>50000</v>
      </c>
      <c r="D1270" s="485"/>
      <c r="E1270" s="41"/>
      <c r="F1270" s="640" t="s">
        <v>406</v>
      </c>
      <c r="G1270" s="640" t="s">
        <v>406</v>
      </c>
      <c r="H1270" s="640"/>
    </row>
    <row r="1271" spans="1:8" x14ac:dyDescent="0.3">
      <c r="A1271" s="534">
        <v>45443</v>
      </c>
      <c r="B1271" s="195" t="s">
        <v>743</v>
      </c>
      <c r="C1271" s="485">
        <v>20000</v>
      </c>
      <c r="D1271" s="485"/>
      <c r="E1271" s="41"/>
      <c r="F1271" s="640" t="s">
        <v>432</v>
      </c>
      <c r="G1271" s="640" t="s">
        <v>432</v>
      </c>
      <c r="H1271" s="640"/>
    </row>
    <row r="1272" spans="1:8" x14ac:dyDescent="0.3">
      <c r="A1272" s="534">
        <v>45443</v>
      </c>
      <c r="B1272" s="195" t="s">
        <v>743</v>
      </c>
      <c r="C1272" s="485">
        <v>20000</v>
      </c>
      <c r="D1272" s="485"/>
      <c r="E1272" s="41"/>
      <c r="F1272" s="640" t="s">
        <v>1128</v>
      </c>
      <c r="G1272" s="640" t="s">
        <v>463</v>
      </c>
      <c r="H1272" s="640"/>
    </row>
    <row r="1273" spans="1:8" x14ac:dyDescent="0.3">
      <c r="A1273" s="534">
        <v>45443</v>
      </c>
      <c r="B1273" s="195" t="s">
        <v>130</v>
      </c>
      <c r="C1273" s="485"/>
      <c r="D1273" s="485">
        <v>41030</v>
      </c>
      <c r="E1273" s="41"/>
      <c r="F1273" s="640" t="s">
        <v>793</v>
      </c>
      <c r="G1273" s="640" t="s">
        <v>585</v>
      </c>
      <c r="H1273" s="640"/>
    </row>
    <row r="1274" spans="1:8" x14ac:dyDescent="0.3">
      <c r="A1274" s="534"/>
      <c r="B1274" s="399" t="s">
        <v>218</v>
      </c>
      <c r="C1274" s="638">
        <f>SUM(C1235:C1273)</f>
        <v>4315000</v>
      </c>
      <c r="D1274" s="638">
        <f>SUM(D1235:D1273)</f>
        <v>4596030</v>
      </c>
      <c r="E1274" s="41"/>
      <c r="F1274" s="204"/>
      <c r="G1274" s="204"/>
      <c r="H1274" s="204"/>
    </row>
    <row r="1275" spans="1:8" x14ac:dyDescent="0.3">
      <c r="A1275" s="534">
        <v>45444</v>
      </c>
      <c r="B1275" s="195" t="s">
        <v>743</v>
      </c>
      <c r="C1275" s="485">
        <v>30000</v>
      </c>
      <c r="D1275" s="485"/>
      <c r="E1275" s="41"/>
      <c r="F1275" s="640" t="s">
        <v>1030</v>
      </c>
      <c r="G1275" s="640" t="s">
        <v>405</v>
      </c>
      <c r="H1275" s="640"/>
    </row>
    <row r="1276" spans="1:8" x14ac:dyDescent="0.3">
      <c r="A1276" s="534">
        <v>45444</v>
      </c>
      <c r="B1276" s="195" t="s">
        <v>743</v>
      </c>
      <c r="C1276" s="485">
        <v>30000</v>
      </c>
      <c r="D1276" s="485"/>
      <c r="E1276" s="41"/>
      <c r="F1276" s="640" t="s">
        <v>1119</v>
      </c>
      <c r="G1276" s="640" t="s">
        <v>431</v>
      </c>
      <c r="H1276" s="640"/>
    </row>
    <row r="1277" spans="1:8" x14ac:dyDescent="0.3">
      <c r="A1277" s="534">
        <v>45446</v>
      </c>
      <c r="B1277" s="195" t="s">
        <v>743</v>
      </c>
      <c r="C1277" s="485">
        <v>60000</v>
      </c>
      <c r="D1277" s="485"/>
      <c r="E1277" s="41"/>
      <c r="F1277" s="640" t="s">
        <v>406</v>
      </c>
      <c r="G1277" s="640" t="s">
        <v>406</v>
      </c>
      <c r="H1277" s="640"/>
    </row>
    <row r="1278" spans="1:8" x14ac:dyDescent="0.3">
      <c r="A1278" s="534">
        <v>45446</v>
      </c>
      <c r="B1278" s="195" t="s">
        <v>743</v>
      </c>
      <c r="C1278" s="485">
        <v>10000</v>
      </c>
      <c r="D1278" s="485"/>
      <c r="E1278" s="41"/>
      <c r="F1278" s="640" t="s">
        <v>1031</v>
      </c>
      <c r="G1278" s="640" t="s">
        <v>919</v>
      </c>
      <c r="H1278" s="640"/>
    </row>
    <row r="1279" spans="1:8" x14ac:dyDescent="0.3">
      <c r="A1279" s="534">
        <v>45448</v>
      </c>
      <c r="B1279" s="195" t="s">
        <v>743</v>
      </c>
      <c r="C1279" s="485">
        <v>100000</v>
      </c>
      <c r="D1279" s="485"/>
      <c r="E1279" s="41"/>
      <c r="F1279" s="640" t="s">
        <v>409</v>
      </c>
      <c r="G1279" s="640" t="s">
        <v>409</v>
      </c>
      <c r="H1279" s="640"/>
    </row>
    <row r="1280" spans="1:8" x14ac:dyDescent="0.3">
      <c r="A1280" s="534">
        <v>45448</v>
      </c>
      <c r="B1280" s="195" t="s">
        <v>743</v>
      </c>
      <c r="C1280" s="485">
        <v>10000</v>
      </c>
      <c r="D1280" s="485"/>
      <c r="E1280" s="41"/>
      <c r="F1280" s="640" t="s">
        <v>1033</v>
      </c>
      <c r="G1280" s="640" t="s">
        <v>876</v>
      </c>
      <c r="H1280" s="640"/>
    </row>
    <row r="1281" spans="1:8" x14ac:dyDescent="0.3">
      <c r="A1281" s="534">
        <v>45448</v>
      </c>
      <c r="B1281" s="195" t="s">
        <v>743</v>
      </c>
      <c r="C1281" s="485">
        <v>10000</v>
      </c>
      <c r="D1281" s="485"/>
      <c r="E1281" s="41"/>
      <c r="F1281" s="640" t="s">
        <v>1029</v>
      </c>
      <c r="G1281" s="640" t="s">
        <v>682</v>
      </c>
      <c r="H1281" s="640"/>
    </row>
    <row r="1282" spans="1:8" x14ac:dyDescent="0.3">
      <c r="A1282" s="534">
        <v>45448</v>
      </c>
      <c r="B1282" s="195" t="s">
        <v>743</v>
      </c>
      <c r="C1282" s="485">
        <v>200000</v>
      </c>
      <c r="D1282" s="485"/>
      <c r="E1282" s="41"/>
      <c r="F1282" s="640" t="s">
        <v>406</v>
      </c>
      <c r="G1282" s="640" t="s">
        <v>406</v>
      </c>
      <c r="H1282" s="640"/>
    </row>
    <row r="1283" spans="1:8" x14ac:dyDescent="0.3">
      <c r="A1283" s="534">
        <v>45448</v>
      </c>
      <c r="B1283" s="195" t="s">
        <v>130</v>
      </c>
      <c r="C1283" s="485"/>
      <c r="D1283" s="485">
        <v>55000</v>
      </c>
      <c r="E1283" s="41"/>
      <c r="F1283" s="640" t="s">
        <v>410</v>
      </c>
      <c r="G1283" s="640" t="s">
        <v>410</v>
      </c>
      <c r="H1283" s="640"/>
    </row>
    <row r="1284" spans="1:8" x14ac:dyDescent="0.3">
      <c r="A1284" s="534">
        <v>45450</v>
      </c>
      <c r="B1284" s="195" t="s">
        <v>743</v>
      </c>
      <c r="C1284" s="485">
        <v>490000</v>
      </c>
      <c r="D1284" s="485"/>
      <c r="E1284" s="41"/>
      <c r="F1284" s="640" t="s">
        <v>406</v>
      </c>
      <c r="G1284" s="640" t="s">
        <v>406</v>
      </c>
      <c r="H1284" s="640"/>
    </row>
    <row r="1285" spans="1:8" x14ac:dyDescent="0.3">
      <c r="A1285" s="534">
        <v>45452</v>
      </c>
      <c r="B1285" s="195" t="s">
        <v>743</v>
      </c>
      <c r="C1285" s="485">
        <v>10000</v>
      </c>
      <c r="D1285" s="485"/>
      <c r="E1285" s="41"/>
      <c r="F1285" s="640" t="s">
        <v>1037</v>
      </c>
      <c r="G1285" s="640" t="s">
        <v>407</v>
      </c>
      <c r="H1285" s="640"/>
    </row>
    <row r="1286" spans="1:8" x14ac:dyDescent="0.3">
      <c r="A1286" s="534">
        <v>45453</v>
      </c>
      <c r="B1286" s="195" t="s">
        <v>743</v>
      </c>
      <c r="C1286" s="485">
        <v>50000</v>
      </c>
      <c r="D1286" s="485"/>
      <c r="E1286" s="41"/>
      <c r="F1286" s="640" t="s">
        <v>1034</v>
      </c>
      <c r="G1286" s="640" t="s">
        <v>412</v>
      </c>
      <c r="H1286" s="640"/>
    </row>
    <row r="1287" spans="1:8" x14ac:dyDescent="0.3">
      <c r="A1287" s="534">
        <v>45453</v>
      </c>
      <c r="B1287" s="195" t="s">
        <v>743</v>
      </c>
      <c r="C1287" s="485">
        <v>10000</v>
      </c>
      <c r="D1287" s="485"/>
      <c r="E1287" s="41"/>
      <c r="F1287" s="640" t="s">
        <v>1035</v>
      </c>
      <c r="G1287" s="640" t="s">
        <v>510</v>
      </c>
      <c r="H1287" s="640"/>
    </row>
    <row r="1288" spans="1:8" x14ac:dyDescent="0.3">
      <c r="A1288" s="534">
        <v>45453</v>
      </c>
      <c r="B1288" s="195" t="s">
        <v>743</v>
      </c>
      <c r="C1288" s="485">
        <v>20000</v>
      </c>
      <c r="D1288" s="485"/>
      <c r="E1288" s="41"/>
      <c r="F1288" s="640" t="s">
        <v>1115</v>
      </c>
      <c r="G1288" s="640" t="s">
        <v>414</v>
      </c>
      <c r="H1288" s="640"/>
    </row>
    <row r="1289" spans="1:8" x14ac:dyDescent="0.3">
      <c r="A1289" s="534">
        <v>45453</v>
      </c>
      <c r="B1289" s="195" t="s">
        <v>743</v>
      </c>
      <c r="C1289" s="485">
        <v>20000</v>
      </c>
      <c r="D1289" s="485"/>
      <c r="E1289" s="41"/>
      <c r="F1289" s="640" t="s">
        <v>1038</v>
      </c>
      <c r="G1289" s="640" t="s">
        <v>861</v>
      </c>
      <c r="H1289" s="640"/>
    </row>
    <row r="1290" spans="1:8" x14ac:dyDescent="0.3">
      <c r="A1290" s="534">
        <v>45453</v>
      </c>
      <c r="B1290" s="195" t="s">
        <v>743</v>
      </c>
      <c r="C1290" s="485">
        <v>10000</v>
      </c>
      <c r="D1290" s="485"/>
      <c r="E1290" s="41"/>
      <c r="F1290" s="640" t="s">
        <v>1036</v>
      </c>
      <c r="G1290" s="640" t="s">
        <v>415</v>
      </c>
      <c r="H1290" s="640"/>
    </row>
    <row r="1291" spans="1:8" x14ac:dyDescent="0.3">
      <c r="A1291" s="534">
        <v>45453</v>
      </c>
      <c r="B1291" s="195" t="s">
        <v>743</v>
      </c>
      <c r="C1291" s="485">
        <v>20000</v>
      </c>
      <c r="D1291" s="485"/>
      <c r="E1291" s="41"/>
      <c r="F1291" s="640" t="s">
        <v>406</v>
      </c>
      <c r="G1291" s="640" t="s">
        <v>406</v>
      </c>
      <c r="H1291" s="640"/>
    </row>
    <row r="1292" spans="1:8" x14ac:dyDescent="0.3">
      <c r="A1292" s="534">
        <v>45454</v>
      </c>
      <c r="B1292" s="195" t="s">
        <v>743</v>
      </c>
      <c r="C1292" s="485">
        <v>30000</v>
      </c>
      <c r="D1292" s="485"/>
      <c r="E1292" s="41"/>
      <c r="F1292" s="640" t="s">
        <v>1040</v>
      </c>
      <c r="G1292" s="640" t="s">
        <v>565</v>
      </c>
      <c r="H1292" s="640"/>
    </row>
    <row r="1293" spans="1:8" x14ac:dyDescent="0.3">
      <c r="A1293" s="534">
        <v>45454</v>
      </c>
      <c r="B1293" s="195" t="s">
        <v>937</v>
      </c>
      <c r="C1293" s="485"/>
      <c r="D1293" s="485">
        <v>5000000</v>
      </c>
      <c r="E1293" s="41"/>
      <c r="F1293" s="640" t="s">
        <v>430</v>
      </c>
      <c r="G1293" s="640" t="s">
        <v>430</v>
      </c>
      <c r="H1293" s="640"/>
    </row>
    <row r="1294" spans="1:8" x14ac:dyDescent="0.3">
      <c r="A1294" s="534">
        <v>45455</v>
      </c>
      <c r="B1294" s="195" t="s">
        <v>743</v>
      </c>
      <c r="C1294" s="485">
        <v>80000</v>
      </c>
      <c r="D1294" s="485"/>
      <c r="E1294" s="41"/>
      <c r="F1294" s="640" t="s">
        <v>406</v>
      </c>
      <c r="G1294" s="640" t="s">
        <v>406</v>
      </c>
      <c r="H1294" s="640"/>
    </row>
    <row r="1295" spans="1:8" x14ac:dyDescent="0.3">
      <c r="A1295" s="534">
        <v>45458</v>
      </c>
      <c r="B1295" s="195" t="s">
        <v>938</v>
      </c>
      <c r="C1295" s="485">
        <v>374</v>
      </c>
      <c r="D1295" s="485"/>
      <c r="E1295" s="41"/>
      <c r="F1295" s="640" t="s">
        <v>860</v>
      </c>
      <c r="G1295" s="640" t="s">
        <v>219</v>
      </c>
      <c r="H1295" s="640"/>
    </row>
    <row r="1296" spans="1:8" x14ac:dyDescent="0.3">
      <c r="A1296" s="534">
        <v>45460</v>
      </c>
      <c r="B1296" s="195" t="s">
        <v>743</v>
      </c>
      <c r="C1296" s="485">
        <v>50000</v>
      </c>
      <c r="D1296" s="485"/>
      <c r="E1296" s="41"/>
      <c r="F1296" s="640" t="s">
        <v>1042</v>
      </c>
      <c r="G1296" s="640" t="s">
        <v>617</v>
      </c>
      <c r="H1296" s="640"/>
    </row>
    <row r="1297" spans="1:11" x14ac:dyDescent="0.3">
      <c r="A1297" s="534">
        <v>45462</v>
      </c>
      <c r="B1297" s="195" t="s">
        <v>743</v>
      </c>
      <c r="C1297" s="485">
        <v>1225000</v>
      </c>
      <c r="D1297" s="485"/>
      <c r="E1297" s="41"/>
      <c r="F1297" s="640" t="s">
        <v>406</v>
      </c>
      <c r="G1297" s="640" t="s">
        <v>406</v>
      </c>
      <c r="H1297" s="640"/>
    </row>
    <row r="1298" spans="1:11" x14ac:dyDescent="0.3">
      <c r="A1298" s="534">
        <v>45463</v>
      </c>
      <c r="B1298" s="195" t="s">
        <v>743</v>
      </c>
      <c r="C1298" s="485">
        <v>20000</v>
      </c>
      <c r="D1298" s="485"/>
      <c r="E1298" s="41"/>
      <c r="F1298" s="640" t="s">
        <v>1044</v>
      </c>
      <c r="G1298" s="640" t="s">
        <v>420</v>
      </c>
      <c r="H1298" s="640"/>
    </row>
    <row r="1299" spans="1:11" x14ac:dyDescent="0.3">
      <c r="A1299" s="534">
        <v>45463</v>
      </c>
      <c r="B1299" s="195" t="s">
        <v>743</v>
      </c>
      <c r="C1299" s="485">
        <v>20000</v>
      </c>
      <c r="D1299" s="485"/>
      <c r="E1299" s="41"/>
      <c r="F1299" s="640" t="s">
        <v>1045</v>
      </c>
      <c r="G1299" s="640" t="s">
        <v>419</v>
      </c>
      <c r="H1299" s="640"/>
    </row>
    <row r="1300" spans="1:11" x14ac:dyDescent="0.3">
      <c r="A1300" s="534">
        <v>45466</v>
      </c>
      <c r="B1300" s="195" t="s">
        <v>939</v>
      </c>
      <c r="C1300" s="485">
        <v>9749</v>
      </c>
      <c r="D1300" s="485"/>
      <c r="E1300" s="41"/>
      <c r="F1300" s="640" t="s">
        <v>488</v>
      </c>
      <c r="G1300" s="640" t="s">
        <v>105</v>
      </c>
      <c r="H1300" s="640"/>
    </row>
    <row r="1301" spans="1:11" x14ac:dyDescent="0.3">
      <c r="A1301" s="534">
        <v>45466</v>
      </c>
      <c r="B1301" s="195" t="s">
        <v>940</v>
      </c>
      <c r="C1301" s="485"/>
      <c r="D1301" s="485">
        <v>1360</v>
      </c>
      <c r="E1301" s="41"/>
      <c r="F1301" s="640" t="s">
        <v>489</v>
      </c>
      <c r="G1301" s="640" t="s">
        <v>357</v>
      </c>
      <c r="H1301" s="640"/>
    </row>
    <row r="1302" spans="1:11" x14ac:dyDescent="0.3">
      <c r="A1302" s="534">
        <v>45466</v>
      </c>
      <c r="B1302" s="195" t="s">
        <v>941</v>
      </c>
      <c r="C1302" s="485"/>
      <c r="D1302" s="485">
        <v>130</v>
      </c>
      <c r="E1302" s="41"/>
      <c r="F1302" s="640" t="s">
        <v>490</v>
      </c>
      <c r="G1302" s="640" t="s">
        <v>358</v>
      </c>
      <c r="H1302" s="640"/>
    </row>
    <row r="1303" spans="1:11" x14ac:dyDescent="0.3">
      <c r="A1303" s="534">
        <v>45467</v>
      </c>
      <c r="B1303" s="195" t="s">
        <v>743</v>
      </c>
      <c r="C1303" s="485">
        <v>270000</v>
      </c>
      <c r="D1303" s="485"/>
      <c r="E1303" s="41"/>
      <c r="F1303" s="640" t="s">
        <v>406</v>
      </c>
      <c r="G1303" s="640" t="s">
        <v>406</v>
      </c>
      <c r="H1303" s="640"/>
      <c r="K1303" s="440"/>
    </row>
    <row r="1304" spans="1:11" x14ac:dyDescent="0.3">
      <c r="A1304" s="534">
        <v>45469</v>
      </c>
      <c r="B1304" s="195" t="s">
        <v>743</v>
      </c>
      <c r="C1304" s="485">
        <v>30000</v>
      </c>
      <c r="D1304" s="485"/>
      <c r="E1304" s="41"/>
      <c r="F1304" s="640" t="s">
        <v>406</v>
      </c>
      <c r="G1304" s="640" t="s">
        <v>406</v>
      </c>
      <c r="H1304" s="640"/>
    </row>
    <row r="1305" spans="1:11" x14ac:dyDescent="0.3">
      <c r="A1305" s="534">
        <v>45470</v>
      </c>
      <c r="B1305" s="195" t="s">
        <v>743</v>
      </c>
      <c r="C1305" s="485">
        <v>50000</v>
      </c>
      <c r="D1305" s="485"/>
      <c r="E1305" s="41"/>
      <c r="F1305" s="640" t="s">
        <v>1047</v>
      </c>
      <c r="G1305" s="640" t="s">
        <v>715</v>
      </c>
      <c r="H1305" s="640"/>
    </row>
    <row r="1306" spans="1:11" x14ac:dyDescent="0.3">
      <c r="A1306" s="534">
        <v>45470</v>
      </c>
      <c r="B1306" s="195" t="s">
        <v>743</v>
      </c>
      <c r="C1306" s="485">
        <v>1080000</v>
      </c>
      <c r="D1306" s="485"/>
      <c r="E1306" s="41"/>
      <c r="F1306" s="640" t="s">
        <v>406</v>
      </c>
      <c r="G1306" s="640" t="s">
        <v>406</v>
      </c>
      <c r="H1306" s="640"/>
    </row>
    <row r="1307" spans="1:11" x14ac:dyDescent="0.3">
      <c r="A1307" s="534">
        <v>45471</v>
      </c>
      <c r="B1307" s="195" t="s">
        <v>743</v>
      </c>
      <c r="C1307" s="485">
        <v>30000</v>
      </c>
      <c r="D1307" s="485"/>
      <c r="E1307" s="41"/>
      <c r="F1307" s="640" t="s">
        <v>1132</v>
      </c>
      <c r="G1307" s="640" t="s">
        <v>466</v>
      </c>
      <c r="H1307" s="640"/>
    </row>
    <row r="1308" spans="1:11" x14ac:dyDescent="0.3">
      <c r="A1308" s="534">
        <v>45471</v>
      </c>
      <c r="B1308" s="195" t="s">
        <v>743</v>
      </c>
      <c r="C1308" s="485">
        <v>70000</v>
      </c>
      <c r="D1308" s="485"/>
      <c r="E1308" s="41"/>
      <c r="F1308" s="640" t="s">
        <v>406</v>
      </c>
      <c r="G1308" s="640" t="s">
        <v>406</v>
      </c>
      <c r="H1308" s="640"/>
    </row>
    <row r="1309" spans="1:11" x14ac:dyDescent="0.3">
      <c r="A1309" s="534">
        <v>45471</v>
      </c>
      <c r="B1309" s="195" t="s">
        <v>743</v>
      </c>
      <c r="C1309" s="485">
        <v>20000</v>
      </c>
      <c r="D1309" s="485"/>
      <c r="E1309" s="41"/>
      <c r="F1309" s="640" t="s">
        <v>432</v>
      </c>
      <c r="G1309" s="640" t="s">
        <v>432</v>
      </c>
      <c r="H1309" s="640"/>
    </row>
    <row r="1310" spans="1:11" x14ac:dyDescent="0.3">
      <c r="A1310" s="534">
        <v>45472</v>
      </c>
      <c r="B1310" s="195" t="s">
        <v>743</v>
      </c>
      <c r="C1310" s="485">
        <v>100000</v>
      </c>
      <c r="D1310" s="485"/>
      <c r="E1310" s="41"/>
      <c r="F1310" s="640" t="s">
        <v>1051</v>
      </c>
      <c r="G1310" s="640" t="s">
        <v>864</v>
      </c>
      <c r="H1310" s="640"/>
    </row>
    <row r="1311" spans="1:11" x14ac:dyDescent="0.3">
      <c r="A1311" s="534">
        <v>45473</v>
      </c>
      <c r="B1311" s="195" t="s">
        <v>130</v>
      </c>
      <c r="C1311" s="485"/>
      <c r="D1311" s="41">
        <v>39325</v>
      </c>
      <c r="E1311" s="41"/>
      <c r="F1311" s="640" t="s">
        <v>793</v>
      </c>
      <c r="G1311" s="640" t="s">
        <v>585</v>
      </c>
      <c r="H1311" s="640"/>
    </row>
    <row r="1312" spans="1:11" x14ac:dyDescent="0.3">
      <c r="A1312" s="534"/>
      <c r="B1312" s="399" t="s">
        <v>218</v>
      </c>
      <c r="C1312" s="638">
        <f>SUM(C1275:C1311)</f>
        <v>4165123</v>
      </c>
      <c r="D1312" s="638">
        <f>SUM(D1275:D1311)</f>
        <v>5095815</v>
      </c>
      <c r="E1312" s="41"/>
      <c r="F1312" s="204"/>
      <c r="G1312" s="204"/>
      <c r="H1312" s="204"/>
    </row>
    <row r="1313" spans="1:8" x14ac:dyDescent="0.3">
      <c r="A1313" s="534">
        <v>45474</v>
      </c>
      <c r="B1313" s="195" t="s">
        <v>743</v>
      </c>
      <c r="C1313" s="485">
        <v>30000</v>
      </c>
      <c r="D1313" s="485"/>
      <c r="E1313" s="41"/>
      <c r="F1313" s="640" t="s">
        <v>1030</v>
      </c>
      <c r="G1313" s="640" t="s">
        <v>405</v>
      </c>
      <c r="H1313" s="640"/>
    </row>
    <row r="1314" spans="1:8" x14ac:dyDescent="0.3">
      <c r="A1314" s="534">
        <v>45474</v>
      </c>
      <c r="B1314" s="195" t="s">
        <v>743</v>
      </c>
      <c r="C1314" s="485">
        <v>50000</v>
      </c>
      <c r="D1314" s="485"/>
      <c r="E1314" s="41"/>
      <c r="F1314" s="640" t="s">
        <v>1049</v>
      </c>
      <c r="G1314" s="640" t="s">
        <v>465</v>
      </c>
      <c r="H1314" s="640"/>
    </row>
    <row r="1315" spans="1:8" x14ac:dyDescent="0.3">
      <c r="A1315" s="534">
        <v>45474</v>
      </c>
      <c r="B1315" s="195" t="s">
        <v>743</v>
      </c>
      <c r="C1315" s="485">
        <v>10000</v>
      </c>
      <c r="D1315" s="485"/>
      <c r="E1315" s="41"/>
      <c r="F1315" s="640" t="s">
        <v>1050</v>
      </c>
      <c r="G1315" s="640" t="s">
        <v>464</v>
      </c>
      <c r="H1315" s="640"/>
    </row>
    <row r="1316" spans="1:8" x14ac:dyDescent="0.3">
      <c r="A1316" s="534">
        <v>45474</v>
      </c>
      <c r="B1316" s="195" t="s">
        <v>743</v>
      </c>
      <c r="C1316" s="485">
        <v>10000</v>
      </c>
      <c r="D1316" s="485"/>
      <c r="E1316" s="41"/>
      <c r="F1316" s="640" t="s">
        <v>1048</v>
      </c>
      <c r="G1316" s="640" t="s">
        <v>422</v>
      </c>
      <c r="H1316" s="640"/>
    </row>
    <row r="1317" spans="1:8" x14ac:dyDescent="0.3">
      <c r="A1317" s="534">
        <v>45474</v>
      </c>
      <c r="B1317" s="195" t="s">
        <v>743</v>
      </c>
      <c r="C1317" s="485">
        <v>20000</v>
      </c>
      <c r="D1317" s="485"/>
      <c r="E1317" s="41"/>
      <c r="F1317" s="640" t="s">
        <v>406</v>
      </c>
      <c r="G1317" s="640" t="s">
        <v>406</v>
      </c>
      <c r="H1317" s="640"/>
    </row>
    <row r="1318" spans="1:8" x14ac:dyDescent="0.3">
      <c r="A1318" s="534">
        <v>45474</v>
      </c>
      <c r="B1318" s="195" t="s">
        <v>743</v>
      </c>
      <c r="C1318" s="485">
        <v>500000</v>
      </c>
      <c r="D1318" s="485"/>
      <c r="E1318" s="41"/>
      <c r="F1318" s="640" t="s">
        <v>1044</v>
      </c>
      <c r="G1318" s="640" t="s">
        <v>420</v>
      </c>
      <c r="H1318" s="640"/>
    </row>
    <row r="1319" spans="1:8" x14ac:dyDescent="0.3">
      <c r="A1319" s="534">
        <v>45474</v>
      </c>
      <c r="B1319" s="195" t="s">
        <v>743</v>
      </c>
      <c r="C1319" s="485">
        <v>500000</v>
      </c>
      <c r="D1319" s="485"/>
      <c r="E1319" s="41"/>
      <c r="F1319" s="640" t="s">
        <v>1045</v>
      </c>
      <c r="G1319" s="640" t="s">
        <v>419</v>
      </c>
      <c r="H1319" s="640"/>
    </row>
    <row r="1320" spans="1:8" x14ac:dyDescent="0.3">
      <c r="A1320" s="534">
        <v>45474</v>
      </c>
      <c r="B1320" s="195" t="s">
        <v>743</v>
      </c>
      <c r="C1320" s="485">
        <v>561000</v>
      </c>
      <c r="D1320" s="485"/>
      <c r="E1320" s="41"/>
      <c r="F1320" s="640" t="s">
        <v>1222</v>
      </c>
      <c r="G1320" s="640" t="s">
        <v>966</v>
      </c>
      <c r="H1320" s="640"/>
    </row>
    <row r="1321" spans="1:8" x14ac:dyDescent="0.3">
      <c r="A1321" s="534">
        <v>45474</v>
      </c>
      <c r="B1321" s="195" t="s">
        <v>743</v>
      </c>
      <c r="C1321" s="485">
        <v>20000</v>
      </c>
      <c r="D1321" s="485"/>
      <c r="E1321" s="41"/>
      <c r="F1321" s="640" t="s">
        <v>1128</v>
      </c>
      <c r="G1321" s="640" t="s">
        <v>463</v>
      </c>
      <c r="H1321" s="640"/>
    </row>
    <row r="1322" spans="1:8" x14ac:dyDescent="0.3">
      <c r="A1322" s="534">
        <v>45474</v>
      </c>
      <c r="B1322" s="195" t="s">
        <v>743</v>
      </c>
      <c r="C1322" s="485">
        <v>10000</v>
      </c>
      <c r="D1322" s="485"/>
      <c r="E1322" s="41"/>
      <c r="F1322" s="640" t="s">
        <v>1031</v>
      </c>
      <c r="G1322" s="640" t="s">
        <v>919</v>
      </c>
      <c r="H1322" s="640"/>
    </row>
    <row r="1323" spans="1:8" x14ac:dyDescent="0.3">
      <c r="A1323" s="534">
        <v>45476</v>
      </c>
      <c r="B1323" s="195" t="s">
        <v>743</v>
      </c>
      <c r="C1323" s="485">
        <v>260000</v>
      </c>
      <c r="D1323" s="485"/>
      <c r="E1323" s="41"/>
      <c r="F1323" s="640" t="s">
        <v>406</v>
      </c>
      <c r="G1323" s="640" t="s">
        <v>406</v>
      </c>
      <c r="H1323" s="640"/>
    </row>
    <row r="1324" spans="1:8" x14ac:dyDescent="0.3">
      <c r="A1324" s="534">
        <v>45476</v>
      </c>
      <c r="B1324" s="195" t="s">
        <v>743</v>
      </c>
      <c r="C1324" s="485">
        <v>10000</v>
      </c>
      <c r="D1324" s="485"/>
      <c r="E1324" s="41"/>
      <c r="F1324" s="640" t="s">
        <v>1029</v>
      </c>
      <c r="G1324" s="640" t="s">
        <v>682</v>
      </c>
      <c r="H1324" s="640"/>
    </row>
    <row r="1325" spans="1:8" x14ac:dyDescent="0.3">
      <c r="A1325" s="534">
        <v>45477</v>
      </c>
      <c r="B1325" s="195" t="s">
        <v>743</v>
      </c>
      <c r="C1325" s="485">
        <v>10000</v>
      </c>
      <c r="D1325" s="485"/>
      <c r="E1325" s="41"/>
      <c r="F1325" s="640" t="s">
        <v>1031</v>
      </c>
      <c r="G1325" s="640" t="s">
        <v>421</v>
      </c>
      <c r="H1325" s="640"/>
    </row>
    <row r="1326" spans="1:8" x14ac:dyDescent="0.3">
      <c r="A1326" s="534">
        <v>45478</v>
      </c>
      <c r="B1326" s="195" t="s">
        <v>743</v>
      </c>
      <c r="C1326" s="485">
        <v>10000</v>
      </c>
      <c r="D1326" s="485"/>
      <c r="E1326" s="41"/>
      <c r="F1326" s="640" t="s">
        <v>1033</v>
      </c>
      <c r="G1326" s="640" t="s">
        <v>876</v>
      </c>
      <c r="H1326" s="640"/>
    </row>
    <row r="1327" spans="1:8" x14ac:dyDescent="0.3">
      <c r="A1327" s="534">
        <v>45478</v>
      </c>
      <c r="B1327" s="195" t="s">
        <v>743</v>
      </c>
      <c r="C1327" s="485">
        <v>100000</v>
      </c>
      <c r="D1327" s="485"/>
      <c r="E1327" s="41"/>
      <c r="F1327" s="640" t="s">
        <v>409</v>
      </c>
      <c r="G1327" s="640" t="s">
        <v>409</v>
      </c>
      <c r="H1327" s="640"/>
    </row>
    <row r="1328" spans="1:8" x14ac:dyDescent="0.3">
      <c r="A1328" s="534">
        <v>45478</v>
      </c>
      <c r="B1328" s="195" t="s">
        <v>130</v>
      </c>
      <c r="C1328" s="485"/>
      <c r="D1328" s="485">
        <v>55000</v>
      </c>
      <c r="E1328" s="41"/>
      <c r="F1328" s="640" t="s">
        <v>410</v>
      </c>
      <c r="G1328" s="640" t="s">
        <v>410</v>
      </c>
      <c r="H1328" s="640"/>
    </row>
    <row r="1329" spans="1:11" x14ac:dyDescent="0.3">
      <c r="A1329" s="534">
        <v>45480</v>
      </c>
      <c r="B1329" s="195" t="s">
        <v>743</v>
      </c>
      <c r="C1329" s="485">
        <v>10000</v>
      </c>
      <c r="D1329" s="485"/>
      <c r="E1329" s="41"/>
      <c r="F1329" s="640" t="s">
        <v>1032</v>
      </c>
      <c r="G1329" s="640" t="s">
        <v>967</v>
      </c>
      <c r="H1329" s="640"/>
    </row>
    <row r="1330" spans="1:11" x14ac:dyDescent="0.3">
      <c r="A1330" s="534">
        <v>45480</v>
      </c>
      <c r="B1330" s="195" t="s">
        <v>743</v>
      </c>
      <c r="C1330" s="485">
        <v>10000</v>
      </c>
      <c r="D1330" s="485"/>
      <c r="E1330" s="41"/>
      <c r="F1330" s="640" t="s">
        <v>1032</v>
      </c>
      <c r="G1330" s="640" t="s">
        <v>859</v>
      </c>
      <c r="H1330" s="640"/>
    </row>
    <row r="1331" spans="1:11" x14ac:dyDescent="0.3">
      <c r="A1331" s="534">
        <v>45480</v>
      </c>
      <c r="B1331" s="195" t="s">
        <v>743</v>
      </c>
      <c r="C1331" s="485">
        <v>10000</v>
      </c>
      <c r="D1331" s="485"/>
      <c r="E1331" s="41"/>
      <c r="F1331" s="640" t="s">
        <v>1037</v>
      </c>
      <c r="G1331" s="640" t="s">
        <v>407</v>
      </c>
      <c r="H1331" s="640"/>
    </row>
    <row r="1332" spans="1:11" x14ac:dyDescent="0.3">
      <c r="A1332" s="534">
        <v>45481</v>
      </c>
      <c r="B1332" s="195" t="s">
        <v>743</v>
      </c>
      <c r="C1332" s="485">
        <v>490000</v>
      </c>
      <c r="D1332" s="485"/>
      <c r="E1332" s="41"/>
      <c r="F1332" s="640" t="s">
        <v>406</v>
      </c>
      <c r="G1332" s="640" t="s">
        <v>406</v>
      </c>
      <c r="H1332" s="640"/>
    </row>
    <row r="1333" spans="1:11" x14ac:dyDescent="0.3">
      <c r="A1333" s="534">
        <v>45483</v>
      </c>
      <c r="B1333" s="195" t="s">
        <v>743</v>
      </c>
      <c r="C1333" s="485">
        <v>50000</v>
      </c>
      <c r="D1333" s="485"/>
      <c r="E1333" s="41"/>
      <c r="F1333" s="640" t="s">
        <v>1034</v>
      </c>
      <c r="G1333" s="640" t="s">
        <v>412</v>
      </c>
      <c r="H1333" s="640"/>
    </row>
    <row r="1334" spans="1:11" x14ac:dyDescent="0.3">
      <c r="A1334" s="534">
        <v>45483</v>
      </c>
      <c r="B1334" s="195" t="s">
        <v>743</v>
      </c>
      <c r="C1334" s="485">
        <v>10000</v>
      </c>
      <c r="D1334" s="485"/>
      <c r="E1334" s="41"/>
      <c r="F1334" s="640" t="s">
        <v>1035</v>
      </c>
      <c r="G1334" s="640" t="s">
        <v>510</v>
      </c>
      <c r="H1334" s="640"/>
    </row>
    <row r="1335" spans="1:11" x14ac:dyDescent="0.3">
      <c r="A1335" s="534">
        <v>45483</v>
      </c>
      <c r="B1335" s="195" t="s">
        <v>743</v>
      </c>
      <c r="C1335" s="485">
        <v>20000</v>
      </c>
      <c r="D1335" s="485"/>
      <c r="E1335" s="41"/>
      <c r="F1335" s="640" t="s">
        <v>1115</v>
      </c>
      <c r="G1335" s="640" t="s">
        <v>414</v>
      </c>
      <c r="H1335" s="640"/>
    </row>
    <row r="1336" spans="1:11" x14ac:dyDescent="0.3">
      <c r="A1336" s="534">
        <v>45483</v>
      </c>
      <c r="B1336" s="195" t="s">
        <v>743</v>
      </c>
      <c r="C1336" s="485">
        <v>10000</v>
      </c>
      <c r="D1336" s="485"/>
      <c r="E1336" s="41"/>
      <c r="F1336" s="640" t="s">
        <v>1036</v>
      </c>
      <c r="G1336" s="640" t="s">
        <v>415</v>
      </c>
      <c r="H1336" s="640"/>
    </row>
    <row r="1337" spans="1:11" x14ac:dyDescent="0.3">
      <c r="A1337" s="534">
        <v>45483</v>
      </c>
      <c r="B1337" s="195" t="s">
        <v>743</v>
      </c>
      <c r="C1337" s="485">
        <v>20000</v>
      </c>
      <c r="D1337" s="485"/>
      <c r="E1337" s="41"/>
      <c r="F1337" s="640" t="s">
        <v>406</v>
      </c>
      <c r="G1337" s="640" t="s">
        <v>406</v>
      </c>
      <c r="H1337" s="640"/>
    </row>
    <row r="1338" spans="1:11" x14ac:dyDescent="0.3">
      <c r="A1338" s="534">
        <v>45483</v>
      </c>
      <c r="B1338" s="195" t="s">
        <v>743</v>
      </c>
      <c r="C1338" s="485">
        <v>20000</v>
      </c>
      <c r="D1338" s="485"/>
      <c r="E1338" s="41"/>
      <c r="F1338" s="640" t="s">
        <v>1038</v>
      </c>
      <c r="G1338" s="640" t="s">
        <v>861</v>
      </c>
      <c r="H1338" s="640"/>
    </row>
    <row r="1339" spans="1:11" x14ac:dyDescent="0.3">
      <c r="A1339" s="534">
        <v>45484</v>
      </c>
      <c r="B1339" s="195" t="s">
        <v>743</v>
      </c>
      <c r="C1339" s="485">
        <v>30000</v>
      </c>
      <c r="D1339" s="485"/>
      <c r="E1339" s="41"/>
      <c r="F1339" s="640" t="s">
        <v>1040</v>
      </c>
      <c r="G1339" s="640" t="s">
        <v>565</v>
      </c>
      <c r="H1339" s="640"/>
    </row>
    <row r="1340" spans="1:11" x14ac:dyDescent="0.3">
      <c r="A1340" s="534">
        <v>45484</v>
      </c>
      <c r="B1340" s="195" t="s">
        <v>20</v>
      </c>
      <c r="C1340" s="485"/>
      <c r="D1340" s="485">
        <v>4000000</v>
      </c>
      <c r="E1340" s="41"/>
      <c r="F1340" s="640" t="s">
        <v>430</v>
      </c>
      <c r="G1340" s="640" t="s">
        <v>430</v>
      </c>
      <c r="H1340" s="640"/>
    </row>
    <row r="1341" spans="1:11" x14ac:dyDescent="0.3">
      <c r="A1341" s="534">
        <v>45485</v>
      </c>
      <c r="B1341" s="195" t="s">
        <v>743</v>
      </c>
      <c r="C1341" s="485">
        <v>80000</v>
      </c>
      <c r="D1341" s="485"/>
      <c r="E1341" s="41"/>
      <c r="F1341" s="640" t="s">
        <v>406</v>
      </c>
      <c r="G1341" s="640" t="s">
        <v>406</v>
      </c>
      <c r="H1341" s="640"/>
      <c r="K1341" s="440"/>
    </row>
    <row r="1342" spans="1:11" x14ac:dyDescent="0.3">
      <c r="A1342" s="534">
        <v>45488</v>
      </c>
      <c r="B1342" s="195" t="s">
        <v>743</v>
      </c>
      <c r="C1342" s="485">
        <v>50000</v>
      </c>
      <c r="D1342" s="485"/>
      <c r="E1342" s="41"/>
      <c r="F1342" s="640" t="s">
        <v>1042</v>
      </c>
      <c r="G1342" s="640" t="s">
        <v>617</v>
      </c>
      <c r="H1342" s="640"/>
    </row>
    <row r="1343" spans="1:11" x14ac:dyDescent="0.3">
      <c r="A1343" s="534">
        <v>45490</v>
      </c>
      <c r="B1343" s="195" t="s">
        <v>743</v>
      </c>
      <c r="C1343" s="485">
        <v>1185000</v>
      </c>
      <c r="D1343" s="485"/>
      <c r="E1343" s="41"/>
      <c r="F1343" s="640" t="s">
        <v>406</v>
      </c>
      <c r="G1343" s="640" t="s">
        <v>406</v>
      </c>
      <c r="H1343" s="640"/>
    </row>
    <row r="1344" spans="1:11" x14ac:dyDescent="0.3">
      <c r="A1344" s="534">
        <v>45491</v>
      </c>
      <c r="B1344" s="195" t="s">
        <v>743</v>
      </c>
      <c r="C1344" s="485">
        <v>10000</v>
      </c>
      <c r="D1344" s="485"/>
      <c r="E1344" s="41"/>
      <c r="F1344" s="640" t="s">
        <v>406</v>
      </c>
      <c r="G1344" s="640" t="s">
        <v>406</v>
      </c>
      <c r="H1344" s="640"/>
    </row>
    <row r="1345" spans="1:8" x14ac:dyDescent="0.3">
      <c r="A1345" s="534">
        <v>45492</v>
      </c>
      <c r="B1345" s="195" t="s">
        <v>743</v>
      </c>
      <c r="C1345" s="485">
        <v>2000000</v>
      </c>
      <c r="D1345" s="485"/>
      <c r="E1345" s="41"/>
      <c r="F1345" s="640" t="s">
        <v>1223</v>
      </c>
      <c r="G1345" s="640" t="s">
        <v>968</v>
      </c>
      <c r="H1345" s="640"/>
    </row>
    <row r="1346" spans="1:8" x14ac:dyDescent="0.3">
      <c r="A1346" s="534">
        <v>45492</v>
      </c>
      <c r="B1346" s="195" t="s">
        <v>743</v>
      </c>
      <c r="C1346" s="485">
        <v>1500000</v>
      </c>
      <c r="D1346" s="485"/>
      <c r="E1346" s="41"/>
      <c r="F1346" s="640" t="s">
        <v>1223</v>
      </c>
      <c r="G1346" s="640" t="s">
        <v>968</v>
      </c>
      <c r="H1346" s="640"/>
    </row>
    <row r="1347" spans="1:8" x14ac:dyDescent="0.3">
      <c r="A1347" s="534">
        <v>45492</v>
      </c>
      <c r="B1347" s="195" t="s">
        <v>743</v>
      </c>
      <c r="C1347" s="485">
        <v>30000</v>
      </c>
      <c r="D1347" s="485"/>
      <c r="E1347" s="41"/>
      <c r="F1347" s="640" t="s">
        <v>406</v>
      </c>
      <c r="G1347" s="640" t="s">
        <v>406</v>
      </c>
      <c r="H1347" s="640"/>
    </row>
    <row r="1348" spans="1:8" x14ac:dyDescent="0.3">
      <c r="A1348" s="534">
        <v>45497</v>
      </c>
      <c r="B1348" s="195" t="s">
        <v>743</v>
      </c>
      <c r="C1348" s="485">
        <v>290000</v>
      </c>
      <c r="D1348" s="485"/>
      <c r="E1348" s="41"/>
      <c r="F1348" s="640" t="s">
        <v>406</v>
      </c>
      <c r="G1348" s="640" t="s">
        <v>406</v>
      </c>
      <c r="H1348" s="640"/>
    </row>
    <row r="1349" spans="1:8" x14ac:dyDescent="0.3">
      <c r="A1349" s="534">
        <v>45498</v>
      </c>
      <c r="B1349" s="195" t="s">
        <v>743</v>
      </c>
      <c r="C1349" s="485">
        <v>10000</v>
      </c>
      <c r="D1349" s="485"/>
      <c r="E1349" s="41"/>
      <c r="F1349" s="640" t="s">
        <v>406</v>
      </c>
      <c r="G1349" s="640" t="s">
        <v>406</v>
      </c>
      <c r="H1349" s="640"/>
    </row>
    <row r="1350" spans="1:8" x14ac:dyDescent="0.3">
      <c r="A1350" s="534">
        <v>45502</v>
      </c>
      <c r="B1350" s="195" t="s">
        <v>743</v>
      </c>
      <c r="C1350" s="485">
        <v>10000</v>
      </c>
      <c r="D1350" s="485"/>
      <c r="E1350" s="41"/>
      <c r="F1350" s="640" t="s">
        <v>1048</v>
      </c>
      <c r="G1350" s="640" t="s">
        <v>422</v>
      </c>
      <c r="H1350" s="640"/>
    </row>
    <row r="1351" spans="1:8" x14ac:dyDescent="0.3">
      <c r="A1351" s="534">
        <v>45502</v>
      </c>
      <c r="B1351" s="195" t="s">
        <v>743</v>
      </c>
      <c r="C1351" s="485">
        <v>50000</v>
      </c>
      <c r="D1351" s="485"/>
      <c r="E1351" s="41"/>
      <c r="F1351" s="640" t="s">
        <v>1047</v>
      </c>
      <c r="G1351" s="640" t="s">
        <v>715</v>
      </c>
      <c r="H1351" s="640"/>
    </row>
    <row r="1352" spans="1:8" x14ac:dyDescent="0.3">
      <c r="A1352" s="534">
        <v>45502</v>
      </c>
      <c r="B1352" s="195" t="s">
        <v>743</v>
      </c>
      <c r="C1352" s="485">
        <v>1115000</v>
      </c>
      <c r="D1352" s="485"/>
      <c r="E1352" s="41"/>
      <c r="F1352" s="640" t="s">
        <v>406</v>
      </c>
      <c r="G1352" s="640" t="s">
        <v>406</v>
      </c>
      <c r="H1352" s="640"/>
    </row>
    <row r="1353" spans="1:8" x14ac:dyDescent="0.3">
      <c r="A1353" s="534">
        <v>45503</v>
      </c>
      <c r="B1353" s="195" t="s">
        <v>743</v>
      </c>
      <c r="C1353" s="485">
        <v>100000</v>
      </c>
      <c r="D1353" s="485"/>
      <c r="E1353" s="41"/>
      <c r="F1353" s="640" t="s">
        <v>1051</v>
      </c>
      <c r="G1353" s="640" t="s">
        <v>864</v>
      </c>
      <c r="H1353" s="640"/>
    </row>
    <row r="1354" spans="1:8" x14ac:dyDescent="0.3">
      <c r="A1354" s="534">
        <v>45504</v>
      </c>
      <c r="B1354" s="195" t="s">
        <v>743</v>
      </c>
      <c r="C1354" s="485">
        <v>50000</v>
      </c>
      <c r="D1354" s="485"/>
      <c r="E1354" s="41"/>
      <c r="F1354" s="640" t="s">
        <v>1049</v>
      </c>
      <c r="G1354" s="640" t="s">
        <v>465</v>
      </c>
      <c r="H1354" s="640"/>
    </row>
    <row r="1355" spans="1:8" x14ac:dyDescent="0.3">
      <c r="A1355" s="534">
        <v>45504</v>
      </c>
      <c r="B1355" s="195" t="s">
        <v>743</v>
      </c>
      <c r="C1355" s="485">
        <v>10000</v>
      </c>
      <c r="D1355" s="485"/>
      <c r="E1355" s="41"/>
      <c r="F1355" s="640" t="s">
        <v>1050</v>
      </c>
      <c r="G1355" s="640" t="s">
        <v>464</v>
      </c>
      <c r="H1355" s="640"/>
    </row>
    <row r="1356" spans="1:8" x14ac:dyDescent="0.3">
      <c r="A1356" s="534">
        <v>45504</v>
      </c>
      <c r="B1356" s="195" t="s">
        <v>743</v>
      </c>
      <c r="C1356" s="485">
        <v>75000</v>
      </c>
      <c r="D1356" s="485"/>
      <c r="E1356" s="41"/>
      <c r="F1356" s="640" t="s">
        <v>406</v>
      </c>
      <c r="G1356" s="640" t="s">
        <v>406</v>
      </c>
      <c r="H1356" s="640"/>
    </row>
    <row r="1357" spans="1:8" x14ac:dyDescent="0.3">
      <c r="A1357" s="534">
        <v>45504</v>
      </c>
      <c r="B1357" s="195" t="s">
        <v>743</v>
      </c>
      <c r="C1357" s="485">
        <v>10000</v>
      </c>
      <c r="D1357" s="485"/>
      <c r="E1357" s="41"/>
      <c r="F1357" s="640" t="s">
        <v>432</v>
      </c>
      <c r="G1357" s="640" t="s">
        <v>432</v>
      </c>
      <c r="H1357" s="640"/>
    </row>
    <row r="1358" spans="1:8" x14ac:dyDescent="0.3">
      <c r="A1358" s="534">
        <v>45504</v>
      </c>
      <c r="B1358" s="195" t="s">
        <v>743</v>
      </c>
      <c r="C1358" s="485">
        <v>20000</v>
      </c>
      <c r="D1358" s="485"/>
      <c r="E1358" s="41"/>
      <c r="F1358" s="640" t="s">
        <v>1128</v>
      </c>
      <c r="G1358" s="640" t="s">
        <v>463</v>
      </c>
      <c r="H1358" s="640"/>
    </row>
    <row r="1359" spans="1:8" x14ac:dyDescent="0.3">
      <c r="A1359" s="534">
        <v>45504</v>
      </c>
      <c r="B1359" s="195" t="s">
        <v>130</v>
      </c>
      <c r="C1359" s="485"/>
      <c r="D1359" s="41">
        <v>40810</v>
      </c>
      <c r="E1359" s="41"/>
      <c r="F1359" s="640" t="s">
        <v>793</v>
      </c>
      <c r="G1359" s="640" t="s">
        <v>585</v>
      </c>
      <c r="H1359" s="640"/>
    </row>
    <row r="1360" spans="1:8" x14ac:dyDescent="0.3">
      <c r="A1360" s="402"/>
      <c r="B1360" s="399" t="s">
        <v>218</v>
      </c>
      <c r="C1360" s="577">
        <f>SUM(C1313:C1359)</f>
        <v>9376000</v>
      </c>
      <c r="D1360" s="577">
        <f>SUM(D1313:D1359)</f>
        <v>4095810</v>
      </c>
      <c r="E1360" s="41"/>
      <c r="F1360" s="204"/>
      <c r="G1360" s="204"/>
      <c r="H1360" s="204"/>
    </row>
    <row r="1361" spans="1:8" x14ac:dyDescent="0.3">
      <c r="A1361" s="534">
        <v>45505</v>
      </c>
      <c r="B1361" s="195" t="s">
        <v>743</v>
      </c>
      <c r="C1361" s="485">
        <v>30000</v>
      </c>
      <c r="D1361" s="485"/>
      <c r="E1361" s="41"/>
      <c r="F1361" s="640" t="s">
        <v>1030</v>
      </c>
      <c r="G1361" s="640" t="s">
        <v>405</v>
      </c>
      <c r="H1361" s="640"/>
    </row>
    <row r="1362" spans="1:8" x14ac:dyDescent="0.3">
      <c r="A1362" s="534">
        <v>45505</v>
      </c>
      <c r="B1362" s="195" t="s">
        <v>743</v>
      </c>
      <c r="C1362" s="485">
        <v>10000</v>
      </c>
      <c r="D1362" s="485"/>
      <c r="E1362" s="41"/>
      <c r="F1362" s="640" t="s">
        <v>1031</v>
      </c>
      <c r="G1362" s="640" t="s">
        <v>919</v>
      </c>
      <c r="H1362" s="640"/>
    </row>
    <row r="1363" spans="1:8" x14ac:dyDescent="0.3">
      <c r="A1363" s="534">
        <v>45505</v>
      </c>
      <c r="B1363" s="195" t="s">
        <v>743</v>
      </c>
      <c r="C1363" s="485">
        <v>60000</v>
      </c>
      <c r="D1363" s="485"/>
      <c r="E1363" s="41"/>
      <c r="F1363" s="640" t="s">
        <v>406</v>
      </c>
      <c r="G1363" s="640" t="s">
        <v>406</v>
      </c>
      <c r="H1363" s="640"/>
    </row>
    <row r="1364" spans="1:8" x14ac:dyDescent="0.3">
      <c r="A1364" s="534">
        <v>45505</v>
      </c>
      <c r="B1364" s="195" t="s">
        <v>743</v>
      </c>
      <c r="C1364" s="485">
        <v>10000</v>
      </c>
      <c r="D1364" s="485"/>
      <c r="E1364" s="41"/>
      <c r="F1364" s="640" t="s">
        <v>1029</v>
      </c>
      <c r="G1364" s="640" t="s">
        <v>682</v>
      </c>
      <c r="H1364" s="640"/>
    </row>
    <row r="1365" spans="1:8" x14ac:dyDescent="0.3">
      <c r="A1365" s="534">
        <v>45505</v>
      </c>
      <c r="B1365" s="195" t="s">
        <v>743</v>
      </c>
      <c r="C1365" s="485">
        <v>10000</v>
      </c>
      <c r="D1365" s="485"/>
      <c r="E1365" s="41"/>
      <c r="F1365" s="640" t="s">
        <v>1032</v>
      </c>
      <c r="G1365" s="640" t="s">
        <v>967</v>
      </c>
      <c r="H1365" s="640"/>
    </row>
    <row r="1366" spans="1:8" x14ac:dyDescent="0.3">
      <c r="A1366" s="534">
        <v>45505</v>
      </c>
      <c r="B1366" s="195" t="s">
        <v>743</v>
      </c>
      <c r="C1366" s="485">
        <v>10000</v>
      </c>
      <c r="D1366" s="485"/>
      <c r="E1366" s="41"/>
      <c r="F1366" s="640" t="s">
        <v>1032</v>
      </c>
      <c r="G1366" s="640" t="s">
        <v>859</v>
      </c>
      <c r="H1366" s="640"/>
    </row>
    <row r="1367" spans="1:8" x14ac:dyDescent="0.3">
      <c r="A1367" s="534">
        <v>45509</v>
      </c>
      <c r="B1367" s="195" t="s">
        <v>743</v>
      </c>
      <c r="C1367" s="485">
        <v>100000</v>
      </c>
      <c r="D1367" s="485"/>
      <c r="E1367" s="41"/>
      <c r="F1367" s="640" t="s">
        <v>409</v>
      </c>
      <c r="G1367" s="640" t="s">
        <v>409</v>
      </c>
      <c r="H1367" s="640"/>
    </row>
    <row r="1368" spans="1:8" x14ac:dyDescent="0.3">
      <c r="A1368" s="534">
        <v>45509</v>
      </c>
      <c r="B1368" s="195" t="s">
        <v>743</v>
      </c>
      <c r="C1368" s="485">
        <v>10000</v>
      </c>
      <c r="D1368" s="485"/>
      <c r="E1368" s="41"/>
      <c r="F1368" s="640" t="s">
        <v>1033</v>
      </c>
      <c r="G1368" s="640" t="s">
        <v>876</v>
      </c>
      <c r="H1368" s="640"/>
    </row>
    <row r="1369" spans="1:8" x14ac:dyDescent="0.3">
      <c r="A1369" s="534">
        <v>45509</v>
      </c>
      <c r="B1369" s="195" t="s">
        <v>743</v>
      </c>
      <c r="C1369" s="485">
        <v>200000</v>
      </c>
      <c r="D1369" s="485"/>
      <c r="E1369" s="41"/>
      <c r="F1369" s="640" t="s">
        <v>406</v>
      </c>
      <c r="G1369" s="640" t="s">
        <v>406</v>
      </c>
      <c r="H1369" s="640"/>
    </row>
    <row r="1370" spans="1:8" x14ac:dyDescent="0.3">
      <c r="A1370" s="534">
        <v>45509</v>
      </c>
      <c r="B1370" s="195" t="s">
        <v>130</v>
      </c>
      <c r="C1370" s="485"/>
      <c r="D1370" s="485">
        <v>55000</v>
      </c>
      <c r="E1370" s="41"/>
      <c r="F1370" s="640" t="s">
        <v>410</v>
      </c>
      <c r="G1370" s="640" t="s">
        <v>410</v>
      </c>
      <c r="H1370" s="640"/>
    </row>
    <row r="1371" spans="1:8" x14ac:dyDescent="0.3">
      <c r="A1371" s="534">
        <v>45511</v>
      </c>
      <c r="B1371" s="195" t="s">
        <v>743</v>
      </c>
      <c r="C1371" s="485">
        <v>490000</v>
      </c>
      <c r="D1371" s="485"/>
      <c r="E1371" s="41"/>
      <c r="F1371" s="640" t="s">
        <v>406</v>
      </c>
      <c r="G1371" s="640" t="s">
        <v>406</v>
      </c>
      <c r="H1371" s="640"/>
    </row>
    <row r="1372" spans="1:8" x14ac:dyDescent="0.3">
      <c r="A1372" s="534">
        <v>45512</v>
      </c>
      <c r="B1372" s="195" t="s">
        <v>743</v>
      </c>
      <c r="C1372" s="485">
        <v>10000</v>
      </c>
      <c r="D1372" s="485"/>
      <c r="E1372" s="41"/>
      <c r="F1372" s="640" t="s">
        <v>1037</v>
      </c>
      <c r="G1372" s="640" t="s">
        <v>407</v>
      </c>
      <c r="H1372" s="640"/>
    </row>
    <row r="1373" spans="1:8" x14ac:dyDescent="0.3">
      <c r="A1373" s="534">
        <v>45512</v>
      </c>
      <c r="B1373" s="195" t="s">
        <v>20</v>
      </c>
      <c r="C1373" s="485"/>
      <c r="D1373" s="485">
        <v>4000000</v>
      </c>
      <c r="E1373" s="41"/>
      <c r="F1373" s="640" t="s">
        <v>430</v>
      </c>
      <c r="G1373" s="640" t="s">
        <v>430</v>
      </c>
      <c r="H1373" s="640"/>
    </row>
    <row r="1374" spans="1:8" x14ac:dyDescent="0.3">
      <c r="A1374" s="534">
        <v>45513</v>
      </c>
      <c r="B1374" s="195" t="s">
        <v>743</v>
      </c>
      <c r="C1374" s="485">
        <v>20000</v>
      </c>
      <c r="D1374" s="485"/>
      <c r="E1374" s="41"/>
      <c r="F1374" s="640" t="s">
        <v>1115</v>
      </c>
      <c r="G1374" s="640" t="s">
        <v>414</v>
      </c>
      <c r="H1374" s="640"/>
    </row>
    <row r="1375" spans="1:8" x14ac:dyDescent="0.3">
      <c r="A1375" s="534">
        <v>45513</v>
      </c>
      <c r="B1375" s="195" t="s">
        <v>743</v>
      </c>
      <c r="C1375" s="485">
        <v>20000</v>
      </c>
      <c r="D1375" s="485"/>
      <c r="E1375" s="41"/>
      <c r="F1375" s="640" t="s">
        <v>1038</v>
      </c>
      <c r="G1375" s="640" t="s">
        <v>861</v>
      </c>
      <c r="H1375" s="640"/>
    </row>
    <row r="1376" spans="1:8" x14ac:dyDescent="0.3">
      <c r="A1376" s="534">
        <v>45513</v>
      </c>
      <c r="B1376" s="195" t="s">
        <v>743</v>
      </c>
      <c r="C1376" s="485">
        <v>20000</v>
      </c>
      <c r="D1376" s="485"/>
      <c r="E1376" s="41"/>
      <c r="F1376" s="640" t="s">
        <v>406</v>
      </c>
      <c r="G1376" s="640" t="s">
        <v>406</v>
      </c>
      <c r="H1376" s="640"/>
    </row>
    <row r="1377" spans="1:11" x14ac:dyDescent="0.3">
      <c r="A1377" s="534">
        <v>45515</v>
      </c>
      <c r="B1377" s="195" t="s">
        <v>743</v>
      </c>
      <c r="C1377" s="485">
        <v>30000</v>
      </c>
      <c r="D1377" s="485"/>
      <c r="E1377" s="41"/>
      <c r="F1377" s="640" t="s">
        <v>1119</v>
      </c>
      <c r="G1377" s="640" t="s">
        <v>431</v>
      </c>
      <c r="H1377" s="640"/>
    </row>
    <row r="1378" spans="1:11" x14ac:dyDescent="0.3">
      <c r="A1378" s="534">
        <v>45516</v>
      </c>
      <c r="B1378" s="195" t="s">
        <v>743</v>
      </c>
      <c r="C1378" s="485">
        <v>50000</v>
      </c>
      <c r="D1378" s="485"/>
      <c r="E1378" s="41"/>
      <c r="F1378" s="640" t="s">
        <v>1034</v>
      </c>
      <c r="G1378" s="640" t="s">
        <v>412</v>
      </c>
      <c r="H1378" s="640"/>
    </row>
    <row r="1379" spans="1:11" x14ac:dyDescent="0.3">
      <c r="A1379" s="534">
        <v>45516</v>
      </c>
      <c r="B1379" s="195" t="s">
        <v>743</v>
      </c>
      <c r="C1379" s="485">
        <v>30000</v>
      </c>
      <c r="D1379" s="485"/>
      <c r="E1379" s="41"/>
      <c r="F1379" s="640" t="s">
        <v>1040</v>
      </c>
      <c r="G1379" s="640" t="s">
        <v>565</v>
      </c>
      <c r="H1379" s="640"/>
    </row>
    <row r="1380" spans="1:11" x14ac:dyDescent="0.3">
      <c r="A1380" s="534">
        <v>45516</v>
      </c>
      <c r="B1380" s="195" t="s">
        <v>743</v>
      </c>
      <c r="C1380" s="485">
        <v>10000</v>
      </c>
      <c r="D1380" s="485"/>
      <c r="E1380" s="41"/>
      <c r="F1380" s="640" t="s">
        <v>1035</v>
      </c>
      <c r="G1380" s="640" t="s">
        <v>510</v>
      </c>
      <c r="H1380" s="640"/>
    </row>
    <row r="1381" spans="1:11" x14ac:dyDescent="0.3">
      <c r="A1381" s="534">
        <v>45516</v>
      </c>
      <c r="B1381" s="195" t="s">
        <v>743</v>
      </c>
      <c r="C1381" s="485">
        <v>10000</v>
      </c>
      <c r="D1381" s="485"/>
      <c r="E1381" s="41"/>
      <c r="F1381" s="640" t="s">
        <v>1036</v>
      </c>
      <c r="G1381" s="640" t="s">
        <v>415</v>
      </c>
      <c r="H1381" s="640"/>
    </row>
    <row r="1382" spans="1:11" x14ac:dyDescent="0.3">
      <c r="A1382" s="534">
        <v>45518</v>
      </c>
      <c r="B1382" s="195" t="s">
        <v>743</v>
      </c>
      <c r="C1382" s="485">
        <v>80000</v>
      </c>
      <c r="D1382" s="485"/>
      <c r="E1382" s="41"/>
      <c r="F1382" s="640" t="s">
        <v>406</v>
      </c>
      <c r="G1382" s="640" t="s">
        <v>406</v>
      </c>
      <c r="H1382" s="640"/>
    </row>
    <row r="1383" spans="1:11" x14ac:dyDescent="0.3">
      <c r="A1383" s="534">
        <v>45520</v>
      </c>
      <c r="B1383" s="195" t="s">
        <v>743</v>
      </c>
      <c r="C1383" s="485">
        <v>50000</v>
      </c>
      <c r="D1383" s="485"/>
      <c r="E1383" s="41"/>
      <c r="F1383" s="640" t="s">
        <v>1042</v>
      </c>
      <c r="G1383" s="640" t="s">
        <v>617</v>
      </c>
      <c r="H1383" s="640"/>
    </row>
    <row r="1384" spans="1:11" x14ac:dyDescent="0.3">
      <c r="A1384" s="534">
        <v>45523</v>
      </c>
      <c r="B1384" s="195" t="s">
        <v>20</v>
      </c>
      <c r="C1384" s="485">
        <v>1185000</v>
      </c>
      <c r="D1384" s="485"/>
      <c r="E1384" s="41"/>
      <c r="F1384" s="640" t="s">
        <v>406</v>
      </c>
      <c r="G1384" s="640" t="s">
        <v>406</v>
      </c>
      <c r="H1384" s="640"/>
    </row>
    <row r="1385" spans="1:11" x14ac:dyDescent="0.3">
      <c r="A1385" s="534">
        <v>45524</v>
      </c>
      <c r="B1385" s="195" t="s">
        <v>743</v>
      </c>
      <c r="C1385" s="485">
        <v>20000</v>
      </c>
      <c r="D1385" s="485"/>
      <c r="E1385" s="41"/>
      <c r="F1385" s="640" t="s">
        <v>1044</v>
      </c>
      <c r="G1385" s="640" t="s">
        <v>420</v>
      </c>
      <c r="H1385" s="640"/>
      <c r="K1385" s="440"/>
    </row>
    <row r="1386" spans="1:11" x14ac:dyDescent="0.3">
      <c r="A1386" s="534">
        <v>45524</v>
      </c>
      <c r="B1386" s="195" t="s">
        <v>743</v>
      </c>
      <c r="C1386" s="485">
        <v>20000</v>
      </c>
      <c r="D1386" s="485"/>
      <c r="E1386" s="41"/>
      <c r="F1386" s="640" t="s">
        <v>1045</v>
      </c>
      <c r="G1386" s="640" t="s">
        <v>419</v>
      </c>
      <c r="H1386" s="640"/>
    </row>
    <row r="1387" spans="1:11" x14ac:dyDescent="0.3">
      <c r="A1387" s="534">
        <v>45525</v>
      </c>
      <c r="B1387" s="195" t="s">
        <v>743</v>
      </c>
      <c r="C1387" s="485">
        <v>30000</v>
      </c>
      <c r="D1387" s="485"/>
      <c r="E1387" s="41"/>
      <c r="F1387" s="640" t="s">
        <v>406</v>
      </c>
      <c r="G1387" s="640" t="s">
        <v>406</v>
      </c>
      <c r="H1387" s="640"/>
    </row>
    <row r="1388" spans="1:11" x14ac:dyDescent="0.3">
      <c r="A1388" s="534">
        <v>45525</v>
      </c>
      <c r="B1388" s="195" t="s">
        <v>743</v>
      </c>
      <c r="C1388" s="485">
        <v>10000</v>
      </c>
      <c r="D1388" s="485"/>
      <c r="E1388" s="41"/>
      <c r="F1388" s="640" t="s">
        <v>1224</v>
      </c>
      <c r="G1388" s="640" t="s">
        <v>983</v>
      </c>
      <c r="H1388" s="640"/>
    </row>
    <row r="1389" spans="1:11" x14ac:dyDescent="0.3">
      <c r="A1389" s="534">
        <v>45526</v>
      </c>
      <c r="B1389" s="195" t="s">
        <v>743</v>
      </c>
      <c r="C1389" s="485">
        <v>200000</v>
      </c>
      <c r="D1389" s="485"/>
      <c r="E1389" s="41"/>
      <c r="F1389" s="640" t="s">
        <v>406</v>
      </c>
      <c r="G1389" s="640" t="s">
        <v>406</v>
      </c>
      <c r="H1389" s="640"/>
    </row>
    <row r="1390" spans="1:11" x14ac:dyDescent="0.3">
      <c r="A1390" s="534">
        <v>45527</v>
      </c>
      <c r="B1390" s="195" t="s">
        <v>743</v>
      </c>
      <c r="C1390" s="485">
        <v>70000</v>
      </c>
      <c r="D1390" s="485"/>
      <c r="E1390" s="41"/>
      <c r="F1390" s="640" t="s">
        <v>406</v>
      </c>
      <c r="G1390" s="640" t="s">
        <v>406</v>
      </c>
      <c r="H1390" s="640"/>
    </row>
    <row r="1391" spans="1:11" x14ac:dyDescent="0.3">
      <c r="A1391" s="534">
        <v>45527</v>
      </c>
      <c r="B1391" s="195" t="s">
        <v>20</v>
      </c>
      <c r="C1391" s="485"/>
      <c r="D1391" s="485">
        <v>1300000</v>
      </c>
      <c r="E1391" s="41"/>
      <c r="F1391" s="640" t="s">
        <v>1225</v>
      </c>
      <c r="G1391" s="640" t="s">
        <v>984</v>
      </c>
      <c r="H1391" s="640"/>
    </row>
    <row r="1392" spans="1:11" x14ac:dyDescent="0.3">
      <c r="A1392" s="534">
        <v>45530</v>
      </c>
      <c r="B1392" s="195" t="s">
        <v>743</v>
      </c>
      <c r="C1392" s="485">
        <v>1000000</v>
      </c>
      <c r="D1392" s="485"/>
      <c r="E1392" s="41"/>
      <c r="F1392" s="640" t="s">
        <v>1226</v>
      </c>
      <c r="G1392" s="640" t="s">
        <v>985</v>
      </c>
      <c r="H1392" s="640"/>
    </row>
    <row r="1393" spans="1:8" x14ac:dyDescent="0.3">
      <c r="A1393" s="534">
        <v>45530</v>
      </c>
      <c r="B1393" s="195" t="s">
        <v>743</v>
      </c>
      <c r="C1393" s="485">
        <v>30000</v>
      </c>
      <c r="D1393" s="485"/>
      <c r="E1393" s="41"/>
      <c r="F1393" s="640" t="s">
        <v>406</v>
      </c>
      <c r="G1393" s="640" t="s">
        <v>406</v>
      </c>
      <c r="H1393" s="640"/>
    </row>
    <row r="1394" spans="1:8" x14ac:dyDescent="0.3">
      <c r="A1394" s="534">
        <v>45531</v>
      </c>
      <c r="B1394" s="195" t="s">
        <v>743</v>
      </c>
      <c r="C1394" s="485">
        <v>50000</v>
      </c>
      <c r="D1394" s="485"/>
      <c r="E1394" s="41"/>
      <c r="F1394" s="640" t="s">
        <v>1047</v>
      </c>
      <c r="G1394" s="640" t="s">
        <v>715</v>
      </c>
      <c r="H1394" s="640"/>
    </row>
    <row r="1395" spans="1:8" x14ac:dyDescent="0.3">
      <c r="A1395" s="534">
        <v>45531</v>
      </c>
      <c r="B1395" s="195" t="s">
        <v>743</v>
      </c>
      <c r="C1395" s="485">
        <v>100000</v>
      </c>
      <c r="D1395" s="485"/>
      <c r="E1395" s="41"/>
      <c r="F1395" s="640" t="s">
        <v>1051</v>
      </c>
      <c r="G1395" s="640" t="s">
        <v>864</v>
      </c>
      <c r="H1395" s="640"/>
    </row>
    <row r="1396" spans="1:8" x14ac:dyDescent="0.3">
      <c r="A1396" s="534">
        <v>45532</v>
      </c>
      <c r="B1396" s="195" t="s">
        <v>743</v>
      </c>
      <c r="C1396" s="485">
        <v>1145000</v>
      </c>
      <c r="D1396" s="485"/>
      <c r="E1396" s="41"/>
      <c r="F1396" s="640" t="s">
        <v>406</v>
      </c>
      <c r="G1396" s="640" t="s">
        <v>406</v>
      </c>
      <c r="H1396" s="640"/>
    </row>
    <row r="1397" spans="1:8" x14ac:dyDescent="0.3">
      <c r="A1397" s="534">
        <v>45532</v>
      </c>
      <c r="B1397" s="195" t="s">
        <v>743</v>
      </c>
      <c r="C1397" s="485">
        <v>10000</v>
      </c>
      <c r="D1397" s="485"/>
      <c r="E1397" s="41"/>
      <c r="F1397" s="640" t="s">
        <v>1194</v>
      </c>
      <c r="G1397" s="640" t="s">
        <v>986</v>
      </c>
      <c r="H1397" s="640"/>
    </row>
    <row r="1398" spans="1:8" x14ac:dyDescent="0.3">
      <c r="A1398" s="534">
        <v>45533</v>
      </c>
      <c r="B1398" s="195" t="s">
        <v>743</v>
      </c>
      <c r="C1398" s="485">
        <v>10000</v>
      </c>
      <c r="D1398" s="485"/>
      <c r="E1398" s="41"/>
      <c r="F1398" s="640" t="s">
        <v>1048</v>
      </c>
      <c r="G1398" s="640" t="s">
        <v>422</v>
      </c>
      <c r="H1398" s="640"/>
    </row>
    <row r="1399" spans="1:8" x14ac:dyDescent="0.3">
      <c r="A1399" s="534">
        <v>45533</v>
      </c>
      <c r="B1399" s="195" t="s">
        <v>743</v>
      </c>
      <c r="C1399" s="485">
        <v>10000</v>
      </c>
      <c r="D1399" s="485"/>
      <c r="E1399" s="41"/>
      <c r="F1399" s="640" t="s">
        <v>406</v>
      </c>
      <c r="G1399" s="640" t="s">
        <v>406</v>
      </c>
      <c r="H1399" s="640"/>
    </row>
    <row r="1400" spans="1:8" x14ac:dyDescent="0.3">
      <c r="A1400" s="534">
        <v>45534</v>
      </c>
      <c r="B1400" s="195" t="s">
        <v>743</v>
      </c>
      <c r="C1400" s="485">
        <v>15000</v>
      </c>
      <c r="D1400" s="485"/>
      <c r="E1400" s="41"/>
      <c r="F1400" s="640" t="s">
        <v>406</v>
      </c>
      <c r="G1400" s="640" t="s">
        <v>406</v>
      </c>
      <c r="H1400" s="640"/>
    </row>
    <row r="1401" spans="1:8" x14ac:dyDescent="0.3">
      <c r="A1401" s="534">
        <v>45534</v>
      </c>
      <c r="B1401" s="195" t="s">
        <v>743</v>
      </c>
      <c r="C1401" s="485">
        <v>10000</v>
      </c>
      <c r="D1401" s="485"/>
      <c r="E1401" s="41"/>
      <c r="F1401" s="640" t="s">
        <v>432</v>
      </c>
      <c r="G1401" s="640" t="s">
        <v>432</v>
      </c>
      <c r="H1401" s="640"/>
    </row>
    <row r="1402" spans="1:8" x14ac:dyDescent="0.3">
      <c r="A1402" s="534">
        <v>45535</v>
      </c>
      <c r="B1402" s="195" t="s">
        <v>130</v>
      </c>
      <c r="C1402" s="485"/>
      <c r="D1402" s="41">
        <v>39545</v>
      </c>
      <c r="E1402" s="41"/>
      <c r="F1402" s="640" t="s">
        <v>793</v>
      </c>
      <c r="G1402" s="640" t="s">
        <v>585</v>
      </c>
      <c r="H1402" s="640"/>
    </row>
    <row r="1403" spans="1:8" x14ac:dyDescent="0.3">
      <c r="A1403" s="402"/>
      <c r="B1403" s="399" t="s">
        <v>218</v>
      </c>
      <c r="C1403" s="577">
        <f>SUM(C1361:C1402)</f>
        <v>5175000</v>
      </c>
      <c r="D1403" s="577">
        <f>SUM(D1361:D1402)</f>
        <v>5394545</v>
      </c>
      <c r="E1403" s="41"/>
      <c r="F1403" s="204"/>
      <c r="G1403" s="204"/>
      <c r="H1403" s="204"/>
    </row>
    <row r="1404" spans="1:8" x14ac:dyDescent="0.3">
      <c r="A1404" s="534">
        <v>45536</v>
      </c>
      <c r="B1404" s="195" t="s">
        <v>743</v>
      </c>
      <c r="C1404" s="485">
        <v>30000</v>
      </c>
      <c r="D1404" s="485"/>
      <c r="E1404" s="41"/>
      <c r="F1404" s="640" t="s">
        <v>1030</v>
      </c>
      <c r="G1404" s="640" t="s">
        <v>405</v>
      </c>
      <c r="H1404" s="640"/>
    </row>
    <row r="1405" spans="1:8" x14ac:dyDescent="0.3">
      <c r="A1405" s="534">
        <v>45536</v>
      </c>
      <c r="B1405" s="195" t="s">
        <v>743</v>
      </c>
      <c r="C1405" s="485">
        <v>10000</v>
      </c>
      <c r="D1405" s="485"/>
      <c r="E1405" s="41"/>
      <c r="F1405" s="640" t="s">
        <v>1032</v>
      </c>
      <c r="G1405" s="640" t="s">
        <v>967</v>
      </c>
      <c r="H1405" s="640"/>
    </row>
    <row r="1406" spans="1:8" x14ac:dyDescent="0.3">
      <c r="A1406" s="534">
        <v>45536</v>
      </c>
      <c r="B1406" s="195" t="s">
        <v>743</v>
      </c>
      <c r="C1406" s="485">
        <v>10000</v>
      </c>
      <c r="D1406" s="485"/>
      <c r="E1406" s="41"/>
      <c r="F1406" s="640" t="s">
        <v>1032</v>
      </c>
      <c r="G1406" s="640" t="s">
        <v>859</v>
      </c>
      <c r="H1406" s="640"/>
    </row>
    <row r="1407" spans="1:8" x14ac:dyDescent="0.3">
      <c r="A1407" s="534">
        <v>45537</v>
      </c>
      <c r="B1407" s="195" t="s">
        <v>743</v>
      </c>
      <c r="C1407" s="485">
        <v>10000</v>
      </c>
      <c r="D1407" s="485"/>
      <c r="E1407" s="41"/>
      <c r="F1407" s="640" t="s">
        <v>1227</v>
      </c>
      <c r="G1407" s="640" t="s">
        <v>1016</v>
      </c>
      <c r="H1407" s="640"/>
    </row>
    <row r="1408" spans="1:8" x14ac:dyDescent="0.3">
      <c r="A1408" s="534">
        <v>45537</v>
      </c>
      <c r="B1408" s="195" t="s">
        <v>743</v>
      </c>
      <c r="C1408" s="485">
        <v>10000</v>
      </c>
      <c r="D1408" s="485"/>
      <c r="E1408" s="41"/>
      <c r="F1408" s="640" t="s">
        <v>1031</v>
      </c>
      <c r="G1408" s="640" t="s">
        <v>919</v>
      </c>
      <c r="H1408" s="640"/>
    </row>
    <row r="1409" spans="1:8" x14ac:dyDescent="0.3">
      <c r="A1409" s="534">
        <v>45537</v>
      </c>
      <c r="B1409" s="195" t="s">
        <v>743</v>
      </c>
      <c r="C1409" s="485">
        <v>50000</v>
      </c>
      <c r="D1409" s="485"/>
      <c r="E1409" s="41"/>
      <c r="F1409" s="640" t="s">
        <v>1049</v>
      </c>
      <c r="G1409" s="640" t="s">
        <v>465</v>
      </c>
      <c r="H1409" s="640"/>
    </row>
    <row r="1410" spans="1:8" x14ac:dyDescent="0.3">
      <c r="A1410" s="534">
        <v>45537</v>
      </c>
      <c r="B1410" s="195" t="s">
        <v>743</v>
      </c>
      <c r="C1410" s="485">
        <v>10000</v>
      </c>
      <c r="D1410" s="485"/>
      <c r="E1410" s="41"/>
      <c r="F1410" s="640" t="s">
        <v>1050</v>
      </c>
      <c r="G1410" s="640" t="s">
        <v>464</v>
      </c>
      <c r="H1410" s="640"/>
    </row>
    <row r="1411" spans="1:8" x14ac:dyDescent="0.3">
      <c r="A1411" s="534">
        <v>45537</v>
      </c>
      <c r="B1411" s="195" t="s">
        <v>743</v>
      </c>
      <c r="C1411" s="485">
        <v>60000</v>
      </c>
      <c r="D1411" s="485"/>
      <c r="E1411" s="41"/>
      <c r="F1411" s="640" t="s">
        <v>406</v>
      </c>
      <c r="G1411" s="640" t="s">
        <v>406</v>
      </c>
      <c r="H1411" s="640"/>
    </row>
    <row r="1412" spans="1:8" x14ac:dyDescent="0.3">
      <c r="A1412" s="534">
        <v>45537</v>
      </c>
      <c r="B1412" s="195" t="s">
        <v>743</v>
      </c>
      <c r="C1412" s="485">
        <v>20000</v>
      </c>
      <c r="D1412" s="485"/>
      <c r="E1412" s="41"/>
      <c r="F1412" s="640" t="s">
        <v>1128</v>
      </c>
      <c r="G1412" s="640" t="s">
        <v>463</v>
      </c>
      <c r="H1412" s="640"/>
    </row>
    <row r="1413" spans="1:8" x14ac:dyDescent="0.3">
      <c r="A1413" s="534">
        <v>45538</v>
      </c>
      <c r="B1413" s="195" t="s">
        <v>743</v>
      </c>
      <c r="C1413" s="485">
        <v>10000</v>
      </c>
      <c r="D1413" s="485"/>
      <c r="E1413" s="41"/>
      <c r="F1413" s="640" t="s">
        <v>1029</v>
      </c>
      <c r="G1413" s="640" t="s">
        <v>682</v>
      </c>
      <c r="H1413" s="640"/>
    </row>
    <row r="1414" spans="1:8" x14ac:dyDescent="0.3">
      <c r="A1414" s="534">
        <v>45539</v>
      </c>
      <c r="B1414" s="195" t="s">
        <v>743</v>
      </c>
      <c r="C1414" s="485">
        <v>200000</v>
      </c>
      <c r="D1414" s="485"/>
      <c r="E1414" s="41"/>
      <c r="F1414" s="640" t="s">
        <v>406</v>
      </c>
      <c r="G1414" s="640" t="s">
        <v>406</v>
      </c>
      <c r="H1414" s="640"/>
    </row>
    <row r="1415" spans="1:8" x14ac:dyDescent="0.3">
      <c r="A1415" s="534">
        <v>45540</v>
      </c>
      <c r="B1415" s="195" t="s">
        <v>743</v>
      </c>
      <c r="C1415" s="485">
        <v>100000</v>
      </c>
      <c r="D1415" s="485"/>
      <c r="E1415" s="41"/>
      <c r="F1415" s="640" t="s">
        <v>409</v>
      </c>
      <c r="G1415" s="640" t="s">
        <v>409</v>
      </c>
      <c r="H1415" s="640"/>
    </row>
    <row r="1416" spans="1:8" x14ac:dyDescent="0.3">
      <c r="A1416" s="534">
        <v>45540</v>
      </c>
      <c r="B1416" s="195" t="s">
        <v>743</v>
      </c>
      <c r="C1416" s="485">
        <v>10000</v>
      </c>
      <c r="D1416" s="485"/>
      <c r="E1416" s="41"/>
      <c r="F1416" s="640" t="s">
        <v>1033</v>
      </c>
      <c r="G1416" s="640" t="s">
        <v>876</v>
      </c>
      <c r="H1416" s="640"/>
    </row>
    <row r="1417" spans="1:8" x14ac:dyDescent="0.3">
      <c r="A1417" s="534">
        <v>45540</v>
      </c>
      <c r="B1417" s="195" t="s">
        <v>172</v>
      </c>
      <c r="C1417" s="485"/>
      <c r="D1417" s="485">
        <v>55000</v>
      </c>
      <c r="E1417" s="41"/>
      <c r="F1417" s="640" t="s">
        <v>410</v>
      </c>
      <c r="G1417" s="640" t="s">
        <v>410</v>
      </c>
      <c r="H1417" s="640"/>
    </row>
    <row r="1418" spans="1:8" x14ac:dyDescent="0.3">
      <c r="A1418" s="534">
        <v>45541</v>
      </c>
      <c r="B1418" s="195" t="s">
        <v>743</v>
      </c>
      <c r="C1418" s="485">
        <v>20000</v>
      </c>
      <c r="D1418" s="485"/>
      <c r="E1418" s="41"/>
      <c r="F1418" s="640" t="s">
        <v>406</v>
      </c>
      <c r="G1418" s="640" t="s">
        <v>406</v>
      </c>
      <c r="H1418" s="640"/>
    </row>
    <row r="1419" spans="1:8" x14ac:dyDescent="0.3">
      <c r="A1419" s="534">
        <v>45544</v>
      </c>
      <c r="B1419" s="195" t="s">
        <v>743</v>
      </c>
      <c r="C1419" s="485">
        <v>20000</v>
      </c>
      <c r="D1419" s="485"/>
      <c r="E1419" s="41"/>
      <c r="F1419" s="640" t="s">
        <v>1038</v>
      </c>
      <c r="G1419" s="640" t="s">
        <v>861</v>
      </c>
      <c r="H1419" s="640"/>
    </row>
    <row r="1420" spans="1:8" x14ac:dyDescent="0.3">
      <c r="A1420" s="534">
        <v>45544</v>
      </c>
      <c r="B1420" s="195" t="s">
        <v>743</v>
      </c>
      <c r="C1420" s="485">
        <v>470000</v>
      </c>
      <c r="D1420" s="485"/>
      <c r="E1420" s="41"/>
      <c r="F1420" s="640" t="s">
        <v>406</v>
      </c>
      <c r="G1420" s="640" t="s">
        <v>406</v>
      </c>
      <c r="H1420" s="640"/>
    </row>
    <row r="1421" spans="1:8" x14ac:dyDescent="0.3">
      <c r="A1421" s="534">
        <v>45544</v>
      </c>
      <c r="B1421" s="195" t="s">
        <v>743</v>
      </c>
      <c r="C1421" s="485">
        <v>10000</v>
      </c>
      <c r="D1421" s="485"/>
      <c r="E1421" s="41"/>
      <c r="F1421" s="640" t="s">
        <v>1037</v>
      </c>
      <c r="G1421" s="640" t="s">
        <v>407</v>
      </c>
      <c r="H1421" s="640"/>
    </row>
    <row r="1422" spans="1:8" x14ac:dyDescent="0.3">
      <c r="A1422" s="534">
        <v>45545</v>
      </c>
      <c r="B1422" s="195" t="s">
        <v>743</v>
      </c>
      <c r="C1422" s="485">
        <v>50000</v>
      </c>
      <c r="D1422" s="485"/>
      <c r="E1422" s="41"/>
      <c r="F1422" s="640" t="s">
        <v>1034</v>
      </c>
      <c r="G1422" s="640" t="s">
        <v>412</v>
      </c>
      <c r="H1422" s="640"/>
    </row>
    <row r="1423" spans="1:8" x14ac:dyDescent="0.3">
      <c r="A1423" s="534">
        <v>45545</v>
      </c>
      <c r="B1423" s="195" t="s">
        <v>743</v>
      </c>
      <c r="C1423" s="485">
        <v>10000</v>
      </c>
      <c r="D1423" s="485"/>
      <c r="E1423" s="41"/>
      <c r="F1423" s="640" t="s">
        <v>1035</v>
      </c>
      <c r="G1423" s="640" t="s">
        <v>510</v>
      </c>
      <c r="H1423" s="640"/>
    </row>
    <row r="1424" spans="1:8" x14ac:dyDescent="0.3">
      <c r="A1424" s="534">
        <v>45545</v>
      </c>
      <c r="B1424" s="195" t="s">
        <v>743</v>
      </c>
      <c r="C1424" s="485">
        <v>10000</v>
      </c>
      <c r="D1424" s="485"/>
      <c r="E1424" s="41"/>
      <c r="F1424" s="640" t="s">
        <v>1036</v>
      </c>
      <c r="G1424" s="640" t="s">
        <v>415</v>
      </c>
      <c r="H1424" s="640"/>
    </row>
    <row r="1425" spans="1:11" x14ac:dyDescent="0.3">
      <c r="A1425" s="534">
        <v>45545</v>
      </c>
      <c r="B1425" s="195" t="s">
        <v>20</v>
      </c>
      <c r="C1425" s="485"/>
      <c r="D1425" s="485">
        <v>4000000</v>
      </c>
      <c r="E1425" s="41"/>
      <c r="F1425" s="640" t="s">
        <v>430</v>
      </c>
      <c r="G1425" s="640" t="s">
        <v>430</v>
      </c>
      <c r="H1425" s="640"/>
    </row>
    <row r="1426" spans="1:11" x14ac:dyDescent="0.3">
      <c r="A1426" s="534">
        <v>45545</v>
      </c>
      <c r="B1426" s="195" t="s">
        <v>20</v>
      </c>
      <c r="C1426" s="485"/>
      <c r="D1426" s="485">
        <v>3173000</v>
      </c>
      <c r="E1426" s="41"/>
      <c r="F1426" s="640" t="s">
        <v>430</v>
      </c>
      <c r="G1426" s="640" t="s">
        <v>430</v>
      </c>
      <c r="H1426" s="640"/>
    </row>
    <row r="1427" spans="1:11" x14ac:dyDescent="0.3">
      <c r="A1427" s="534">
        <v>45546</v>
      </c>
      <c r="B1427" s="195" t="s">
        <v>743</v>
      </c>
      <c r="C1427" s="485">
        <v>30000</v>
      </c>
      <c r="D1427" s="485"/>
      <c r="E1427" s="41"/>
      <c r="F1427" s="640" t="s">
        <v>1040</v>
      </c>
      <c r="G1427" s="640" t="s">
        <v>565</v>
      </c>
      <c r="H1427" s="640"/>
    </row>
    <row r="1428" spans="1:11" x14ac:dyDescent="0.3">
      <c r="A1428" s="534">
        <v>45546</v>
      </c>
      <c r="B1428" s="195" t="s">
        <v>743</v>
      </c>
      <c r="C1428" s="485">
        <v>20000</v>
      </c>
      <c r="D1428" s="485"/>
      <c r="E1428" s="41"/>
      <c r="F1428" s="640" t="s">
        <v>406</v>
      </c>
      <c r="G1428" s="640" t="s">
        <v>406</v>
      </c>
      <c r="H1428" s="640"/>
      <c r="K1428" s="440"/>
    </row>
    <row r="1429" spans="1:11" x14ac:dyDescent="0.3">
      <c r="A1429" s="534">
        <v>45547</v>
      </c>
      <c r="B1429" s="195" t="s">
        <v>743</v>
      </c>
      <c r="C1429" s="485">
        <v>80000</v>
      </c>
      <c r="D1429" s="485"/>
      <c r="E1429" s="41"/>
      <c r="F1429" s="640" t="s">
        <v>406</v>
      </c>
      <c r="G1429" s="640" t="s">
        <v>406</v>
      </c>
      <c r="H1429" s="640"/>
    </row>
    <row r="1430" spans="1:11" x14ac:dyDescent="0.3">
      <c r="A1430" s="534">
        <v>45552</v>
      </c>
      <c r="B1430" s="195" t="s">
        <v>743</v>
      </c>
      <c r="C1430" s="485">
        <v>10000</v>
      </c>
      <c r="D1430" s="485"/>
      <c r="E1430" s="41"/>
      <c r="F1430" s="640" t="s">
        <v>1031</v>
      </c>
      <c r="G1430" s="640" t="s">
        <v>421</v>
      </c>
      <c r="H1430" s="640"/>
    </row>
    <row r="1431" spans="1:11" x14ac:dyDescent="0.3">
      <c r="A1431" s="534">
        <v>45552</v>
      </c>
      <c r="B1431" s="195" t="s">
        <v>743</v>
      </c>
      <c r="C1431" s="485">
        <v>10000</v>
      </c>
      <c r="D1431" s="485"/>
      <c r="E1431" s="41"/>
      <c r="F1431" s="640" t="s">
        <v>1118</v>
      </c>
      <c r="G1431" s="640" t="s">
        <v>564</v>
      </c>
      <c r="H1431" s="640"/>
    </row>
    <row r="1432" spans="1:11" x14ac:dyDescent="0.3">
      <c r="A1432" s="534">
        <v>45552</v>
      </c>
      <c r="B1432" s="195" t="s">
        <v>743</v>
      </c>
      <c r="C1432" s="485">
        <v>10000</v>
      </c>
      <c r="D1432" s="485"/>
      <c r="E1432" s="41"/>
      <c r="F1432" s="640" t="s">
        <v>1156</v>
      </c>
      <c r="G1432" s="640" t="s">
        <v>418</v>
      </c>
      <c r="H1432" s="640"/>
    </row>
    <row r="1433" spans="1:11" x14ac:dyDescent="0.3">
      <c r="A1433" s="534">
        <v>45554</v>
      </c>
      <c r="B1433" s="195" t="s">
        <v>743</v>
      </c>
      <c r="C1433" s="485">
        <v>50000</v>
      </c>
      <c r="D1433" s="485"/>
      <c r="E1433" s="41"/>
      <c r="F1433" s="640" t="s">
        <v>1042</v>
      </c>
      <c r="G1433" s="640" t="s">
        <v>617</v>
      </c>
      <c r="H1433" s="640"/>
    </row>
    <row r="1434" spans="1:11" x14ac:dyDescent="0.3">
      <c r="A1434" s="534">
        <v>45555</v>
      </c>
      <c r="B1434" s="195" t="s">
        <v>743</v>
      </c>
      <c r="C1434" s="485">
        <v>20000</v>
      </c>
      <c r="D1434" s="485"/>
      <c r="E1434" s="41"/>
      <c r="F1434" s="640" t="s">
        <v>1044</v>
      </c>
      <c r="G1434" s="640" t="s">
        <v>420</v>
      </c>
      <c r="H1434" s="640"/>
    </row>
    <row r="1435" spans="1:11" x14ac:dyDescent="0.3">
      <c r="A1435" s="534">
        <v>45555</v>
      </c>
      <c r="B1435" s="195" t="s">
        <v>743</v>
      </c>
      <c r="C1435" s="485">
        <v>20000</v>
      </c>
      <c r="D1435" s="485"/>
      <c r="E1435" s="41"/>
      <c r="F1435" s="640" t="s">
        <v>1045</v>
      </c>
      <c r="G1435" s="640" t="s">
        <v>419</v>
      </c>
      <c r="H1435" s="640"/>
    </row>
    <row r="1436" spans="1:11" x14ac:dyDescent="0.3">
      <c r="A1436" s="534">
        <v>45558</v>
      </c>
      <c r="B1436" s="195" t="s">
        <v>743</v>
      </c>
      <c r="C1436" s="485">
        <v>1415000</v>
      </c>
      <c r="D1436" s="485"/>
      <c r="E1436" s="41"/>
      <c r="F1436" s="640" t="s">
        <v>406</v>
      </c>
      <c r="G1436" s="640" t="s">
        <v>406</v>
      </c>
      <c r="H1436" s="640"/>
    </row>
    <row r="1437" spans="1:11" x14ac:dyDescent="0.3">
      <c r="A1437" s="534">
        <v>45560</v>
      </c>
      <c r="B1437" s="195" t="s">
        <v>743</v>
      </c>
      <c r="C1437" s="485">
        <v>100000</v>
      </c>
      <c r="D1437" s="485"/>
      <c r="E1437" s="41"/>
      <c r="F1437" s="640" t="s">
        <v>406</v>
      </c>
      <c r="G1437" s="640" t="s">
        <v>406</v>
      </c>
      <c r="H1437" s="640"/>
    </row>
    <row r="1438" spans="1:11" x14ac:dyDescent="0.3">
      <c r="A1438" s="534">
        <v>45562</v>
      </c>
      <c r="B1438" s="195" t="s">
        <v>743</v>
      </c>
      <c r="C1438" s="485">
        <v>50000</v>
      </c>
      <c r="D1438" s="485"/>
      <c r="E1438" s="41"/>
      <c r="F1438" s="640" t="s">
        <v>1047</v>
      </c>
      <c r="G1438" s="640" t="s">
        <v>715</v>
      </c>
      <c r="H1438" s="640"/>
    </row>
    <row r="1439" spans="1:11" x14ac:dyDescent="0.3">
      <c r="A1439" s="534">
        <v>45562</v>
      </c>
      <c r="B1439" s="195" t="s">
        <v>743</v>
      </c>
      <c r="C1439" s="485">
        <v>1030000</v>
      </c>
      <c r="D1439" s="485"/>
      <c r="E1439" s="41"/>
      <c r="F1439" s="640" t="s">
        <v>406</v>
      </c>
      <c r="G1439" s="640" t="s">
        <v>406</v>
      </c>
      <c r="H1439" s="640"/>
    </row>
    <row r="1440" spans="1:11" x14ac:dyDescent="0.3">
      <c r="A1440" s="534">
        <v>45563</v>
      </c>
      <c r="B1440" s="195" t="s">
        <v>743</v>
      </c>
      <c r="C1440" s="485">
        <v>100000</v>
      </c>
      <c r="D1440" s="485"/>
      <c r="E1440" s="41"/>
      <c r="F1440" s="640" t="s">
        <v>1051</v>
      </c>
      <c r="G1440" s="640" t="s">
        <v>864</v>
      </c>
      <c r="H1440" s="640"/>
    </row>
    <row r="1441" spans="1:8" x14ac:dyDescent="0.3">
      <c r="A1441" s="534">
        <v>45565</v>
      </c>
      <c r="B1441" s="195" t="s">
        <v>743</v>
      </c>
      <c r="C1441" s="485">
        <v>50000</v>
      </c>
      <c r="D1441" s="485"/>
      <c r="E1441" s="41"/>
      <c r="F1441" s="640" t="s">
        <v>1049</v>
      </c>
      <c r="G1441" s="640" t="s">
        <v>465</v>
      </c>
      <c r="H1441" s="640"/>
    </row>
    <row r="1442" spans="1:8" x14ac:dyDescent="0.3">
      <c r="A1442" s="534">
        <v>45565</v>
      </c>
      <c r="B1442" s="195" t="s">
        <v>743</v>
      </c>
      <c r="C1442" s="485">
        <v>10000</v>
      </c>
      <c r="D1442" s="485"/>
      <c r="E1442" s="41"/>
      <c r="F1442" s="640" t="s">
        <v>1050</v>
      </c>
      <c r="G1442" s="640" t="s">
        <v>464</v>
      </c>
      <c r="H1442" s="640"/>
    </row>
    <row r="1443" spans="1:8" x14ac:dyDescent="0.3">
      <c r="A1443" s="534">
        <v>45565</v>
      </c>
      <c r="B1443" s="195" t="s">
        <v>743</v>
      </c>
      <c r="C1443" s="485">
        <v>10000</v>
      </c>
      <c r="D1443" s="485"/>
      <c r="E1443" s="41"/>
      <c r="F1443" s="640" t="s">
        <v>1048</v>
      </c>
      <c r="G1443" s="640" t="s">
        <v>422</v>
      </c>
      <c r="H1443" s="640"/>
    </row>
    <row r="1444" spans="1:8" x14ac:dyDescent="0.3">
      <c r="A1444" s="534">
        <v>45565</v>
      </c>
      <c r="B1444" s="195" t="s">
        <v>743</v>
      </c>
      <c r="C1444" s="485">
        <v>80000</v>
      </c>
      <c r="D1444" s="485"/>
      <c r="E1444" s="41"/>
      <c r="F1444" s="640" t="s">
        <v>406</v>
      </c>
      <c r="G1444" s="640" t="s">
        <v>406</v>
      </c>
      <c r="H1444" s="640" t="s">
        <v>406</v>
      </c>
    </row>
    <row r="1445" spans="1:8" x14ac:dyDescent="0.3">
      <c r="A1445" s="534">
        <v>45565</v>
      </c>
      <c r="B1445" s="195" t="s">
        <v>743</v>
      </c>
      <c r="C1445" s="485">
        <v>10000</v>
      </c>
      <c r="D1445" s="485"/>
      <c r="E1445" s="41"/>
      <c r="F1445" s="640" t="s">
        <v>432</v>
      </c>
      <c r="G1445" s="640" t="s">
        <v>432</v>
      </c>
      <c r="H1445" s="640" t="s">
        <v>432</v>
      </c>
    </row>
    <row r="1446" spans="1:8" x14ac:dyDescent="0.3">
      <c r="A1446" s="534">
        <v>45565</v>
      </c>
      <c r="B1446" s="195" t="s">
        <v>743</v>
      </c>
      <c r="C1446" s="485">
        <v>20000</v>
      </c>
      <c r="D1446" s="485"/>
      <c r="E1446" s="41"/>
      <c r="F1446" s="640" t="s">
        <v>1128</v>
      </c>
      <c r="G1446" s="640" t="s">
        <v>463</v>
      </c>
      <c r="H1446" s="640"/>
    </row>
    <row r="1447" spans="1:8" x14ac:dyDescent="0.3">
      <c r="A1447" s="534">
        <v>45565</v>
      </c>
      <c r="B1447" s="195" t="s">
        <v>130</v>
      </c>
      <c r="C1447" s="485"/>
      <c r="D1447" s="41">
        <v>39050</v>
      </c>
      <c r="E1447" s="41"/>
      <c r="F1447" s="640" t="s">
        <v>793</v>
      </c>
      <c r="G1447" s="640" t="s">
        <v>585</v>
      </c>
      <c r="H1447" s="640" t="s">
        <v>585</v>
      </c>
    </row>
    <row r="1448" spans="1:8" x14ac:dyDescent="0.3">
      <c r="A1448" s="402"/>
      <c r="B1448" s="399" t="s">
        <v>218</v>
      </c>
      <c r="C1448" s="577">
        <f>SUM(C1404:C1447)</f>
        <v>4245000</v>
      </c>
      <c r="D1448" s="577">
        <f>SUM(D1404:D1447)</f>
        <v>7267050</v>
      </c>
      <c r="E1448" s="41"/>
      <c r="F1448" s="204"/>
      <c r="G1448" s="204"/>
      <c r="H1448" s="204"/>
    </row>
    <row r="1449" spans="1:8" x14ac:dyDescent="0.3">
      <c r="A1449" s="534">
        <v>45566</v>
      </c>
      <c r="B1449" s="195" t="s">
        <v>743</v>
      </c>
      <c r="C1449" s="485">
        <v>10000</v>
      </c>
      <c r="D1449" s="485"/>
      <c r="E1449" s="41"/>
      <c r="F1449" s="640" t="s">
        <v>1029</v>
      </c>
      <c r="G1449" s="640" t="s">
        <v>682</v>
      </c>
      <c r="H1449" s="640"/>
    </row>
    <row r="1450" spans="1:8" x14ac:dyDescent="0.3">
      <c r="A1450" s="534">
        <v>45566</v>
      </c>
      <c r="B1450" s="195" t="s">
        <v>743</v>
      </c>
      <c r="C1450" s="485">
        <v>30000</v>
      </c>
      <c r="D1450" s="485"/>
      <c r="E1450" s="41"/>
      <c r="F1450" s="640" t="s">
        <v>1030</v>
      </c>
      <c r="G1450" s="640" t="s">
        <v>405</v>
      </c>
      <c r="H1450" s="640"/>
    </row>
    <row r="1451" spans="1:8" x14ac:dyDescent="0.3">
      <c r="A1451" s="534">
        <v>45566</v>
      </c>
      <c r="B1451" s="195" t="s">
        <v>743</v>
      </c>
      <c r="C1451" s="485">
        <v>10000</v>
      </c>
      <c r="D1451" s="485"/>
      <c r="E1451" s="41"/>
      <c r="F1451" s="640" t="s">
        <v>1031</v>
      </c>
      <c r="G1451" s="640" t="s">
        <v>919</v>
      </c>
      <c r="H1451" s="640"/>
    </row>
    <row r="1452" spans="1:8" x14ac:dyDescent="0.3">
      <c r="A1452" s="534">
        <v>45567</v>
      </c>
      <c r="B1452" s="195" t="s">
        <v>743</v>
      </c>
      <c r="C1452" s="485">
        <v>10000</v>
      </c>
      <c r="D1452" s="485"/>
      <c r="E1452" s="41"/>
      <c r="F1452" s="640" t="s">
        <v>1032</v>
      </c>
      <c r="G1452" s="640" t="s">
        <v>967</v>
      </c>
      <c r="H1452" s="640"/>
    </row>
    <row r="1453" spans="1:8" x14ac:dyDescent="0.3">
      <c r="A1453" s="534">
        <v>45567</v>
      </c>
      <c r="B1453" s="195" t="s">
        <v>743</v>
      </c>
      <c r="C1453" s="485">
        <v>10000</v>
      </c>
      <c r="D1453" s="485"/>
      <c r="E1453" s="41"/>
      <c r="F1453" s="640" t="s">
        <v>1032</v>
      </c>
      <c r="G1453" s="640" t="s">
        <v>859</v>
      </c>
      <c r="H1453" s="640"/>
    </row>
    <row r="1454" spans="1:8" x14ac:dyDescent="0.3">
      <c r="A1454" s="534">
        <v>45567</v>
      </c>
      <c r="B1454" s="195" t="s">
        <v>743</v>
      </c>
      <c r="C1454" s="485">
        <v>70000</v>
      </c>
      <c r="D1454" s="485"/>
      <c r="E1454" s="41"/>
      <c r="F1454" s="640" t="s">
        <v>406</v>
      </c>
      <c r="G1454" s="640" t="s">
        <v>406</v>
      </c>
      <c r="H1454" s="640" t="s">
        <v>406</v>
      </c>
    </row>
    <row r="1455" spans="1:8" x14ac:dyDescent="0.3">
      <c r="A1455" s="534">
        <v>45569</v>
      </c>
      <c r="B1455" s="195" t="s">
        <v>743</v>
      </c>
      <c r="C1455" s="485">
        <v>200000</v>
      </c>
      <c r="D1455" s="485"/>
      <c r="E1455" s="41"/>
      <c r="F1455" s="640" t="s">
        <v>406</v>
      </c>
      <c r="G1455" s="640" t="s">
        <v>406</v>
      </c>
      <c r="H1455" s="640" t="s">
        <v>406</v>
      </c>
    </row>
    <row r="1456" spans="1:8" x14ac:dyDescent="0.3">
      <c r="A1456" s="534">
        <v>45572</v>
      </c>
      <c r="B1456" s="195" t="s">
        <v>743</v>
      </c>
      <c r="C1456" s="485">
        <v>10000</v>
      </c>
      <c r="D1456" s="485"/>
      <c r="E1456" s="41"/>
      <c r="F1456" s="640" t="s">
        <v>1033</v>
      </c>
      <c r="G1456" s="640" t="s">
        <v>876</v>
      </c>
      <c r="H1456" s="640"/>
    </row>
    <row r="1457" spans="1:10" x14ac:dyDescent="0.3">
      <c r="A1457" s="534">
        <v>45572</v>
      </c>
      <c r="B1457" s="195" t="s">
        <v>743</v>
      </c>
      <c r="C1457" s="485">
        <v>100000</v>
      </c>
      <c r="D1457" s="485"/>
      <c r="E1457" s="41"/>
      <c r="F1457" s="640" t="s">
        <v>409</v>
      </c>
      <c r="G1457" s="640" t="s">
        <v>409</v>
      </c>
      <c r="H1457" s="640" t="s">
        <v>409</v>
      </c>
    </row>
    <row r="1458" spans="1:10" x14ac:dyDescent="0.3">
      <c r="A1458" s="534">
        <v>45572</v>
      </c>
      <c r="B1458" s="195" t="s">
        <v>743</v>
      </c>
      <c r="C1458" s="485">
        <v>20000</v>
      </c>
      <c r="D1458" s="485"/>
      <c r="E1458" s="41"/>
      <c r="F1458" s="640" t="s">
        <v>406</v>
      </c>
      <c r="G1458" s="640" t="s">
        <v>406</v>
      </c>
      <c r="H1458" s="640" t="s">
        <v>406</v>
      </c>
    </row>
    <row r="1459" spans="1:10" x14ac:dyDescent="0.3">
      <c r="A1459" s="534">
        <v>45572</v>
      </c>
      <c r="B1459" s="195" t="s">
        <v>172</v>
      </c>
      <c r="C1459" s="485"/>
      <c r="D1459" s="485">
        <v>55110</v>
      </c>
      <c r="E1459" s="41"/>
      <c r="F1459" s="640" t="s">
        <v>410</v>
      </c>
      <c r="G1459" s="640" t="s">
        <v>410</v>
      </c>
      <c r="H1459" s="640" t="s">
        <v>410</v>
      </c>
    </row>
    <row r="1460" spans="1:10" x14ac:dyDescent="0.3">
      <c r="A1460" s="534">
        <v>45575</v>
      </c>
      <c r="B1460" s="195" t="s">
        <v>743</v>
      </c>
      <c r="C1460" s="485">
        <v>50000</v>
      </c>
      <c r="D1460" s="485"/>
      <c r="E1460" s="41"/>
      <c r="F1460" s="640" t="s">
        <v>1034</v>
      </c>
      <c r="G1460" s="640" t="s">
        <v>412</v>
      </c>
      <c r="H1460" s="640"/>
    </row>
    <row r="1461" spans="1:10" x14ac:dyDescent="0.3">
      <c r="A1461" s="534">
        <v>45575</v>
      </c>
      <c r="B1461" s="195" t="s">
        <v>743</v>
      </c>
      <c r="C1461" s="485">
        <v>10000</v>
      </c>
      <c r="D1461" s="485"/>
      <c r="E1461" s="41"/>
      <c r="F1461" s="640" t="s">
        <v>1035</v>
      </c>
      <c r="G1461" s="640" t="s">
        <v>510</v>
      </c>
      <c r="H1461" s="640"/>
    </row>
    <row r="1462" spans="1:10" x14ac:dyDescent="0.3">
      <c r="A1462" s="534">
        <v>45575</v>
      </c>
      <c r="B1462" s="195" t="s">
        <v>743</v>
      </c>
      <c r="C1462" s="485">
        <v>10000</v>
      </c>
      <c r="D1462" s="485"/>
      <c r="E1462" s="41"/>
      <c r="F1462" s="640" t="s">
        <v>1036</v>
      </c>
      <c r="G1462" s="640" t="s">
        <v>415</v>
      </c>
      <c r="H1462" s="640"/>
    </row>
    <row r="1463" spans="1:10" x14ac:dyDescent="0.3">
      <c r="A1463" s="534">
        <v>45575</v>
      </c>
      <c r="B1463" s="195" t="s">
        <v>743</v>
      </c>
      <c r="C1463" s="485">
        <v>10000</v>
      </c>
      <c r="D1463" s="485"/>
      <c r="E1463" s="41"/>
      <c r="F1463" s="640" t="s">
        <v>1037</v>
      </c>
      <c r="G1463" s="640" t="s">
        <v>407</v>
      </c>
      <c r="H1463" s="640"/>
    </row>
    <row r="1464" spans="1:10" x14ac:dyDescent="0.3">
      <c r="A1464" s="534">
        <v>45575</v>
      </c>
      <c r="B1464" s="195" t="s">
        <v>743</v>
      </c>
      <c r="C1464" s="485">
        <v>20000</v>
      </c>
      <c r="D1464" s="485"/>
      <c r="E1464" s="41"/>
      <c r="F1464" s="640" t="s">
        <v>1038</v>
      </c>
      <c r="G1464" s="640" t="s">
        <v>861</v>
      </c>
      <c r="H1464" s="640"/>
    </row>
    <row r="1465" spans="1:10" x14ac:dyDescent="0.3">
      <c r="A1465" s="534">
        <v>45575</v>
      </c>
      <c r="B1465" s="195" t="s">
        <v>743</v>
      </c>
      <c r="C1465" s="485">
        <v>490000</v>
      </c>
      <c r="D1465" s="485"/>
      <c r="E1465" s="41"/>
      <c r="F1465" s="640" t="s">
        <v>406</v>
      </c>
      <c r="G1465" s="640" t="s">
        <v>406</v>
      </c>
      <c r="H1465" s="640" t="s">
        <v>406</v>
      </c>
    </row>
    <row r="1466" spans="1:10" x14ac:dyDescent="0.3">
      <c r="A1466" s="534">
        <v>45575</v>
      </c>
      <c r="B1466" s="195" t="s">
        <v>743</v>
      </c>
      <c r="C1466" s="485">
        <v>50000</v>
      </c>
      <c r="D1466" s="485"/>
      <c r="E1466" s="41"/>
      <c r="F1466" s="640" t="s">
        <v>1039</v>
      </c>
      <c r="G1466" s="640" t="s">
        <v>1019</v>
      </c>
      <c r="H1466" s="640"/>
    </row>
    <row r="1467" spans="1:10" x14ac:dyDescent="0.3">
      <c r="A1467" s="534">
        <v>45576</v>
      </c>
      <c r="B1467" s="195" t="s">
        <v>743</v>
      </c>
      <c r="C1467" s="485">
        <v>30000</v>
      </c>
      <c r="D1467" s="485"/>
      <c r="E1467" s="41"/>
      <c r="F1467" s="640" t="s">
        <v>1040</v>
      </c>
      <c r="G1467" s="640" t="s">
        <v>565</v>
      </c>
      <c r="H1467" s="640"/>
    </row>
    <row r="1468" spans="1:10" x14ac:dyDescent="0.3">
      <c r="A1468" s="534">
        <v>45576</v>
      </c>
      <c r="B1468" s="195" t="s">
        <v>743</v>
      </c>
      <c r="C1468" s="485">
        <v>10000</v>
      </c>
      <c r="D1468" s="485"/>
      <c r="E1468" s="41"/>
      <c r="F1468" s="640" t="s">
        <v>1041</v>
      </c>
      <c r="G1468" s="640" t="s">
        <v>581</v>
      </c>
      <c r="H1468" s="640"/>
    </row>
    <row r="1469" spans="1:10" x14ac:dyDescent="0.3">
      <c r="A1469" s="534">
        <v>45576</v>
      </c>
      <c r="B1469" s="195" t="s">
        <v>20</v>
      </c>
      <c r="C1469" s="485"/>
      <c r="D1469" s="485">
        <v>4000000</v>
      </c>
      <c r="E1469" s="41"/>
      <c r="F1469" s="640" t="s">
        <v>430</v>
      </c>
      <c r="G1469" s="640" t="s">
        <v>430</v>
      </c>
      <c r="H1469" s="640" t="s">
        <v>430</v>
      </c>
    </row>
    <row r="1470" spans="1:10" x14ac:dyDescent="0.3">
      <c r="A1470" s="534">
        <v>45579</v>
      </c>
      <c r="B1470" s="195" t="s">
        <v>743</v>
      </c>
      <c r="C1470" s="485">
        <v>80000</v>
      </c>
      <c r="D1470" s="485"/>
      <c r="E1470" s="41"/>
      <c r="F1470" s="640" t="s">
        <v>406</v>
      </c>
      <c r="G1470" s="640" t="s">
        <v>406</v>
      </c>
      <c r="H1470" s="640" t="s">
        <v>406</v>
      </c>
    </row>
    <row r="1471" spans="1:10" x14ac:dyDescent="0.3">
      <c r="A1471" s="534">
        <v>45580</v>
      </c>
      <c r="B1471" s="195" t="s">
        <v>743</v>
      </c>
      <c r="C1471" s="485">
        <v>50000</v>
      </c>
      <c r="D1471" s="485"/>
      <c r="E1471" s="41"/>
      <c r="F1471" s="640" t="s">
        <v>1042</v>
      </c>
      <c r="G1471" s="640" t="s">
        <v>617</v>
      </c>
      <c r="H1471" s="640"/>
    </row>
    <row r="1472" spans="1:10" x14ac:dyDescent="0.3">
      <c r="A1472" s="534">
        <v>45581</v>
      </c>
      <c r="B1472" s="195" t="s">
        <v>743</v>
      </c>
      <c r="C1472" s="485">
        <v>100000</v>
      </c>
      <c r="D1472" s="485"/>
      <c r="E1472" s="41"/>
      <c r="F1472" s="640" t="s">
        <v>1043</v>
      </c>
      <c r="G1472" s="640" t="s">
        <v>1020</v>
      </c>
      <c r="H1472" s="640"/>
      <c r="J1472" t="s">
        <v>1021</v>
      </c>
    </row>
    <row r="1473" spans="1:11" x14ac:dyDescent="0.3">
      <c r="A1473" s="534">
        <v>45581</v>
      </c>
      <c r="B1473" s="195" t="s">
        <v>743</v>
      </c>
      <c r="C1473" s="485">
        <v>50000</v>
      </c>
      <c r="D1473" s="485"/>
      <c r="E1473" s="41"/>
      <c r="F1473" s="640" t="s">
        <v>406</v>
      </c>
      <c r="G1473" s="640" t="s">
        <v>406</v>
      </c>
      <c r="H1473" s="640" t="s">
        <v>406</v>
      </c>
      <c r="K1473" s="440"/>
    </row>
    <row r="1474" spans="1:11" x14ac:dyDescent="0.3">
      <c r="A1474" s="534">
        <v>45582</v>
      </c>
      <c r="B1474" s="195" t="s">
        <v>743</v>
      </c>
      <c r="C1474" s="485">
        <v>1185000</v>
      </c>
      <c r="D1474" s="485"/>
      <c r="E1474" s="41"/>
      <c r="F1474" s="640" t="s">
        <v>406</v>
      </c>
      <c r="G1474" s="640" t="s">
        <v>406</v>
      </c>
      <c r="H1474" s="640" t="s">
        <v>406</v>
      </c>
    </row>
    <row r="1475" spans="1:11" x14ac:dyDescent="0.3">
      <c r="A1475" s="534">
        <v>45583</v>
      </c>
      <c r="B1475" s="195" t="s">
        <v>743</v>
      </c>
      <c r="C1475" s="485">
        <v>10000</v>
      </c>
      <c r="D1475" s="485"/>
      <c r="E1475" s="41"/>
      <c r="F1475" s="640" t="s">
        <v>406</v>
      </c>
      <c r="G1475" s="640" t="s">
        <v>406</v>
      </c>
      <c r="H1475" s="640" t="s">
        <v>406</v>
      </c>
    </row>
    <row r="1476" spans="1:11" x14ac:dyDescent="0.3">
      <c r="A1476" s="534">
        <v>45586</v>
      </c>
      <c r="B1476" s="195" t="s">
        <v>743</v>
      </c>
      <c r="C1476" s="485">
        <v>20000</v>
      </c>
      <c r="D1476" s="485"/>
      <c r="E1476" s="41"/>
      <c r="F1476" s="640" t="s">
        <v>1044</v>
      </c>
      <c r="G1476" s="640" t="s">
        <v>420</v>
      </c>
      <c r="H1476" s="640"/>
    </row>
    <row r="1477" spans="1:11" x14ac:dyDescent="0.3">
      <c r="A1477" s="534">
        <v>45586</v>
      </c>
      <c r="B1477" s="195" t="s">
        <v>743</v>
      </c>
      <c r="C1477" s="485">
        <v>20000</v>
      </c>
      <c r="D1477" s="485"/>
      <c r="E1477" s="41"/>
      <c r="F1477" s="640" t="s">
        <v>1045</v>
      </c>
      <c r="G1477" s="640" t="s">
        <v>419</v>
      </c>
      <c r="H1477" s="640"/>
    </row>
    <row r="1478" spans="1:11" x14ac:dyDescent="0.3">
      <c r="A1478" s="534">
        <v>45586</v>
      </c>
      <c r="B1478" s="195" t="s">
        <v>743</v>
      </c>
      <c r="C1478" s="485">
        <v>30000</v>
      </c>
      <c r="D1478" s="485"/>
      <c r="E1478" s="41"/>
      <c r="F1478" s="640" t="s">
        <v>406</v>
      </c>
      <c r="G1478" s="640" t="s">
        <v>406</v>
      </c>
      <c r="H1478" s="640" t="s">
        <v>406</v>
      </c>
    </row>
    <row r="1479" spans="1:11" x14ac:dyDescent="0.3">
      <c r="A1479" s="534">
        <v>45588</v>
      </c>
      <c r="B1479" s="195" t="s">
        <v>743</v>
      </c>
      <c r="C1479" s="485">
        <v>260000</v>
      </c>
      <c r="D1479" s="485"/>
      <c r="E1479" s="41"/>
      <c r="F1479" s="640" t="s">
        <v>406</v>
      </c>
      <c r="G1479" s="640" t="s">
        <v>406</v>
      </c>
      <c r="H1479" s="640" t="s">
        <v>406</v>
      </c>
    </row>
    <row r="1480" spans="1:11" x14ac:dyDescent="0.3">
      <c r="A1480" s="534">
        <v>45589</v>
      </c>
      <c r="B1480" s="195" t="s">
        <v>743</v>
      </c>
      <c r="C1480" s="485">
        <v>20000</v>
      </c>
      <c r="D1480" s="485"/>
      <c r="E1480" s="41"/>
      <c r="F1480" s="640" t="s">
        <v>406</v>
      </c>
      <c r="G1480" s="640" t="s">
        <v>406</v>
      </c>
      <c r="H1480" s="640" t="s">
        <v>406</v>
      </c>
    </row>
    <row r="1481" spans="1:11" x14ac:dyDescent="0.3">
      <c r="A1481" s="534">
        <v>45590</v>
      </c>
      <c r="B1481" s="195" t="s">
        <v>743</v>
      </c>
      <c r="C1481" s="485">
        <v>30000</v>
      </c>
      <c r="D1481" s="485"/>
      <c r="E1481" s="41"/>
      <c r="F1481" s="640" t="s">
        <v>406</v>
      </c>
      <c r="G1481" s="640" t="s">
        <v>406</v>
      </c>
      <c r="H1481" s="640" t="s">
        <v>406</v>
      </c>
    </row>
    <row r="1482" spans="1:11" x14ac:dyDescent="0.3">
      <c r="A1482" s="534">
        <v>45593</v>
      </c>
      <c r="B1482" s="195" t="s">
        <v>743</v>
      </c>
      <c r="C1482" s="485">
        <v>10000</v>
      </c>
      <c r="D1482" s="485"/>
      <c r="E1482" s="41"/>
      <c r="F1482" s="640" t="s">
        <v>1046</v>
      </c>
      <c r="G1482" s="640" t="s">
        <v>850</v>
      </c>
      <c r="H1482" s="640"/>
    </row>
    <row r="1483" spans="1:11" x14ac:dyDescent="0.3">
      <c r="A1483" s="534">
        <v>45593</v>
      </c>
      <c r="B1483" s="195" t="s">
        <v>743</v>
      </c>
      <c r="C1483" s="485">
        <v>50000</v>
      </c>
      <c r="D1483" s="485"/>
      <c r="E1483" s="41"/>
      <c r="F1483" s="640" t="s">
        <v>1047</v>
      </c>
      <c r="G1483" s="640" t="s">
        <v>715</v>
      </c>
      <c r="H1483" s="640"/>
    </row>
    <row r="1484" spans="1:11" x14ac:dyDescent="0.3">
      <c r="A1484" s="534">
        <v>45593</v>
      </c>
      <c r="B1484" s="195" t="s">
        <v>743</v>
      </c>
      <c r="C1484" s="485">
        <v>1020000</v>
      </c>
      <c r="D1484" s="485"/>
      <c r="E1484" s="41"/>
      <c r="F1484" s="640" t="s">
        <v>406</v>
      </c>
      <c r="G1484" s="640" t="s">
        <v>406</v>
      </c>
      <c r="H1484" s="640" t="s">
        <v>406</v>
      </c>
    </row>
    <row r="1485" spans="1:11" x14ac:dyDescent="0.3">
      <c r="A1485" s="534">
        <v>45594</v>
      </c>
      <c r="B1485" s="195" t="s">
        <v>743</v>
      </c>
      <c r="C1485" s="485">
        <v>10000</v>
      </c>
      <c r="D1485" s="485"/>
      <c r="E1485" s="41"/>
      <c r="F1485" s="640" t="s">
        <v>1048</v>
      </c>
      <c r="G1485" s="640" t="s">
        <v>422</v>
      </c>
      <c r="H1485" s="640"/>
    </row>
    <row r="1486" spans="1:11" x14ac:dyDescent="0.3">
      <c r="A1486" s="534">
        <v>45595</v>
      </c>
      <c r="B1486" s="195" t="s">
        <v>743</v>
      </c>
      <c r="C1486" s="485">
        <v>100000</v>
      </c>
      <c r="D1486" s="485"/>
      <c r="E1486" s="41"/>
      <c r="F1486" s="640" t="s">
        <v>1051</v>
      </c>
      <c r="G1486" s="640" t="s">
        <v>864</v>
      </c>
      <c r="H1486" s="640"/>
    </row>
    <row r="1487" spans="1:11" x14ac:dyDescent="0.3">
      <c r="A1487" s="534">
        <v>45595</v>
      </c>
      <c r="B1487" s="195" t="s">
        <v>743</v>
      </c>
      <c r="C1487" s="485">
        <v>110000</v>
      </c>
      <c r="D1487" s="485"/>
      <c r="E1487" s="41"/>
      <c r="F1487" s="640" t="s">
        <v>406</v>
      </c>
      <c r="G1487" s="640" t="s">
        <v>406</v>
      </c>
      <c r="H1487" s="640" t="s">
        <v>406</v>
      </c>
    </row>
    <row r="1488" spans="1:11" x14ac:dyDescent="0.3">
      <c r="A1488" s="534">
        <v>45596</v>
      </c>
      <c r="B1488" s="195" t="s">
        <v>743</v>
      </c>
      <c r="C1488" s="485">
        <v>50000</v>
      </c>
      <c r="D1488" s="485"/>
      <c r="E1488" s="41"/>
      <c r="F1488" s="640" t="s">
        <v>1049</v>
      </c>
      <c r="G1488" s="640" t="s">
        <v>465</v>
      </c>
      <c r="H1488" s="640"/>
    </row>
    <row r="1489" spans="1:8" x14ac:dyDescent="0.3">
      <c r="A1489" s="534">
        <v>45596</v>
      </c>
      <c r="B1489" s="195" t="s">
        <v>743</v>
      </c>
      <c r="C1489" s="485">
        <v>10000</v>
      </c>
      <c r="D1489" s="485"/>
      <c r="E1489" s="41"/>
      <c r="F1489" s="640" t="s">
        <v>1050</v>
      </c>
      <c r="G1489" s="640" t="s">
        <v>464</v>
      </c>
      <c r="H1489" s="640"/>
    </row>
    <row r="1490" spans="1:8" x14ac:dyDescent="0.3">
      <c r="A1490" s="534">
        <v>45596</v>
      </c>
      <c r="B1490" s="195" t="s">
        <v>743</v>
      </c>
      <c r="C1490" s="485">
        <v>50000</v>
      </c>
      <c r="D1490" s="485"/>
      <c r="E1490" s="41"/>
      <c r="F1490" s="640" t="s">
        <v>406</v>
      </c>
      <c r="G1490" s="640" t="s">
        <v>406</v>
      </c>
      <c r="H1490" s="640" t="s">
        <v>406</v>
      </c>
    </row>
    <row r="1491" spans="1:8" x14ac:dyDescent="0.3">
      <c r="A1491" s="534">
        <v>45596</v>
      </c>
      <c r="B1491" s="195" t="s">
        <v>743</v>
      </c>
      <c r="C1491" s="485">
        <v>10000</v>
      </c>
      <c r="D1491" s="485"/>
      <c r="E1491" s="41"/>
      <c r="F1491" s="640" t="s">
        <v>432</v>
      </c>
      <c r="G1491" s="640" t="s">
        <v>432</v>
      </c>
      <c r="H1491" s="640" t="s">
        <v>432</v>
      </c>
    </row>
    <row r="1492" spans="1:8" x14ac:dyDescent="0.3">
      <c r="A1492" s="534">
        <v>45596</v>
      </c>
      <c r="B1492" s="195" t="s">
        <v>130</v>
      </c>
      <c r="C1492" s="485"/>
      <c r="D1492" s="41">
        <v>40645</v>
      </c>
      <c r="E1492" s="41"/>
      <c r="F1492" s="640" t="s">
        <v>793</v>
      </c>
      <c r="G1492" s="640" t="s">
        <v>585</v>
      </c>
      <c r="H1492" s="640" t="s">
        <v>793</v>
      </c>
    </row>
    <row r="1493" spans="1:8" x14ac:dyDescent="0.3">
      <c r="A1493" s="402"/>
      <c r="B1493" s="399" t="s">
        <v>218</v>
      </c>
      <c r="C1493" s="577">
        <f>SUM(C1449:C1492)</f>
        <v>4425000</v>
      </c>
      <c r="D1493" s="577">
        <f>SUM(D1449:D1492)</f>
        <v>4095755</v>
      </c>
      <c r="E1493" s="41"/>
      <c r="F1493" s="204"/>
      <c r="G1493" s="204"/>
      <c r="H1493" s="204"/>
    </row>
    <row r="1494" spans="1:8" x14ac:dyDescent="0.3">
      <c r="A1494" s="534">
        <v>45597</v>
      </c>
      <c r="B1494" s="195" t="s">
        <v>743</v>
      </c>
      <c r="C1494" s="485">
        <v>30000</v>
      </c>
      <c r="D1494" s="485"/>
      <c r="E1494" s="41"/>
      <c r="F1494" s="640" t="s">
        <v>1030</v>
      </c>
      <c r="G1494" s="640" t="s">
        <v>405</v>
      </c>
      <c r="H1494" s="640"/>
    </row>
    <row r="1495" spans="1:8" x14ac:dyDescent="0.3">
      <c r="A1495" s="534">
        <v>45597</v>
      </c>
      <c r="B1495" s="195" t="s">
        <v>743</v>
      </c>
      <c r="C1495" s="485">
        <v>60000</v>
      </c>
      <c r="D1495" s="485"/>
      <c r="E1495" s="41"/>
      <c r="F1495" s="640" t="s">
        <v>406</v>
      </c>
      <c r="G1495" s="640" t="s">
        <v>406</v>
      </c>
      <c r="H1495" s="640" t="s">
        <v>406</v>
      </c>
    </row>
    <row r="1496" spans="1:8" x14ac:dyDescent="0.3">
      <c r="A1496" s="534">
        <v>45597</v>
      </c>
      <c r="B1496" s="195" t="s">
        <v>743</v>
      </c>
      <c r="C1496" s="485">
        <v>20000</v>
      </c>
      <c r="D1496" s="485"/>
      <c r="E1496" s="41"/>
      <c r="F1496" s="640" t="s">
        <v>463</v>
      </c>
      <c r="G1496" s="640" t="s">
        <v>463</v>
      </c>
      <c r="H1496" s="640"/>
    </row>
    <row r="1497" spans="1:8" x14ac:dyDescent="0.3">
      <c r="A1497" s="534">
        <v>45597</v>
      </c>
      <c r="B1497" s="195" t="s">
        <v>743</v>
      </c>
      <c r="C1497" s="485">
        <v>10000</v>
      </c>
      <c r="D1497" s="485"/>
      <c r="E1497" s="41"/>
      <c r="F1497" s="640" t="s">
        <v>1032</v>
      </c>
      <c r="G1497" s="640" t="s">
        <v>967</v>
      </c>
      <c r="H1497" s="640"/>
    </row>
    <row r="1498" spans="1:8" x14ac:dyDescent="0.3">
      <c r="A1498" s="534">
        <v>45597</v>
      </c>
      <c r="B1498" s="195" t="s">
        <v>743</v>
      </c>
      <c r="C1498" s="485">
        <v>10000</v>
      </c>
      <c r="D1498" s="485"/>
      <c r="E1498" s="41"/>
      <c r="F1498" s="640" t="s">
        <v>1032</v>
      </c>
      <c r="G1498" s="640" t="s">
        <v>859</v>
      </c>
      <c r="H1498" s="640"/>
    </row>
    <row r="1499" spans="1:8" x14ac:dyDescent="0.3">
      <c r="A1499" s="534">
        <v>45598</v>
      </c>
      <c r="B1499" s="195" t="s">
        <v>743</v>
      </c>
      <c r="C1499" s="485">
        <v>10000</v>
      </c>
      <c r="D1499" s="485"/>
      <c r="E1499" s="41"/>
      <c r="F1499" s="640" t="s">
        <v>1029</v>
      </c>
      <c r="G1499" s="640" t="s">
        <v>682</v>
      </c>
      <c r="H1499" s="640"/>
    </row>
    <row r="1500" spans="1:8" x14ac:dyDescent="0.3">
      <c r="A1500" s="534">
        <v>45599</v>
      </c>
      <c r="B1500" s="195" t="s">
        <v>743</v>
      </c>
      <c r="C1500" s="485">
        <v>30000</v>
      </c>
      <c r="D1500" s="485"/>
      <c r="E1500" s="41"/>
      <c r="F1500" s="640" t="s">
        <v>1113</v>
      </c>
      <c r="G1500" s="640" t="s">
        <v>1065</v>
      </c>
      <c r="H1500" s="640"/>
    </row>
    <row r="1501" spans="1:8" x14ac:dyDescent="0.3">
      <c r="A1501" s="534">
        <v>45600</v>
      </c>
      <c r="B1501" s="195" t="s">
        <v>743</v>
      </c>
      <c r="C1501" s="485">
        <v>200000</v>
      </c>
      <c r="D1501" s="485"/>
      <c r="E1501" s="41"/>
      <c r="F1501" s="640" t="s">
        <v>406</v>
      </c>
      <c r="G1501" s="640" t="s">
        <v>406</v>
      </c>
      <c r="H1501" s="640" t="s">
        <v>406</v>
      </c>
    </row>
    <row r="1502" spans="1:8" x14ac:dyDescent="0.3">
      <c r="A1502" s="534">
        <v>45601</v>
      </c>
      <c r="B1502" s="195" t="s">
        <v>743</v>
      </c>
      <c r="C1502" s="485">
        <v>100000</v>
      </c>
      <c r="D1502" s="485"/>
      <c r="E1502" s="41"/>
      <c r="F1502" s="640" t="s">
        <v>1114</v>
      </c>
      <c r="G1502" s="640" t="s">
        <v>409</v>
      </c>
      <c r="H1502" s="640"/>
    </row>
    <row r="1503" spans="1:8" x14ac:dyDescent="0.3">
      <c r="A1503" s="534">
        <v>45601</v>
      </c>
      <c r="B1503" s="195" t="s">
        <v>743</v>
      </c>
      <c r="C1503" s="485">
        <v>10000</v>
      </c>
      <c r="D1503" s="485"/>
      <c r="E1503" s="41"/>
      <c r="F1503" s="640" t="s">
        <v>1033</v>
      </c>
      <c r="G1503" s="640" t="s">
        <v>876</v>
      </c>
      <c r="H1503" s="640"/>
    </row>
    <row r="1504" spans="1:8" x14ac:dyDescent="0.3">
      <c r="A1504" s="534">
        <v>45601</v>
      </c>
      <c r="B1504" s="195" t="s">
        <v>743</v>
      </c>
      <c r="C1504" s="485">
        <v>10000</v>
      </c>
      <c r="D1504" s="485"/>
      <c r="E1504" s="41"/>
      <c r="F1504" s="640" t="s">
        <v>1031</v>
      </c>
      <c r="G1504" s="640" t="s">
        <v>919</v>
      </c>
      <c r="H1504" s="640"/>
    </row>
    <row r="1505" spans="1:11" x14ac:dyDescent="0.3">
      <c r="A1505" s="534">
        <v>45601</v>
      </c>
      <c r="B1505" s="195" t="s">
        <v>172</v>
      </c>
      <c r="C1505" s="485"/>
      <c r="D1505" s="485">
        <v>55220</v>
      </c>
      <c r="E1505" s="41"/>
      <c r="F1505" s="640" t="s">
        <v>410</v>
      </c>
      <c r="G1505" s="640" t="s">
        <v>410</v>
      </c>
      <c r="H1505" s="640" t="s">
        <v>410</v>
      </c>
    </row>
    <row r="1506" spans="1:11" x14ac:dyDescent="0.3">
      <c r="A1506" s="534">
        <v>45602</v>
      </c>
      <c r="B1506" s="195" t="s">
        <v>743</v>
      </c>
      <c r="C1506" s="485">
        <v>10000</v>
      </c>
      <c r="D1506" s="485"/>
      <c r="E1506" s="41"/>
      <c r="F1506" s="640" t="s">
        <v>1031</v>
      </c>
      <c r="G1506" s="640" t="s">
        <v>421</v>
      </c>
      <c r="H1506" s="640"/>
    </row>
    <row r="1507" spans="1:11" x14ac:dyDescent="0.3">
      <c r="A1507" s="534">
        <v>45602</v>
      </c>
      <c r="B1507" s="195" t="s">
        <v>743</v>
      </c>
      <c r="C1507" s="485">
        <v>20000</v>
      </c>
      <c r="D1507" s="485"/>
      <c r="E1507" s="41"/>
      <c r="F1507" s="640" t="s">
        <v>406</v>
      </c>
      <c r="G1507" s="640" t="s">
        <v>406</v>
      </c>
      <c r="H1507" s="640" t="s">
        <v>406</v>
      </c>
    </row>
    <row r="1508" spans="1:11" x14ac:dyDescent="0.3">
      <c r="A1508" s="534">
        <v>45603</v>
      </c>
      <c r="B1508" s="195" t="s">
        <v>743</v>
      </c>
      <c r="C1508" s="485">
        <v>490000</v>
      </c>
      <c r="D1508" s="485"/>
      <c r="E1508" s="41"/>
      <c r="F1508" s="640" t="s">
        <v>406</v>
      </c>
      <c r="G1508" s="640" t="s">
        <v>406</v>
      </c>
      <c r="H1508" s="640" t="s">
        <v>406</v>
      </c>
    </row>
    <row r="1509" spans="1:11" x14ac:dyDescent="0.3">
      <c r="A1509" s="534">
        <v>45605</v>
      </c>
      <c r="B1509" s="195" t="s">
        <v>743</v>
      </c>
      <c r="C1509" s="485">
        <v>50000</v>
      </c>
      <c r="D1509" s="485"/>
      <c r="E1509" s="41"/>
      <c r="F1509" s="640" t="s">
        <v>1039</v>
      </c>
      <c r="G1509" s="640" t="s">
        <v>1019</v>
      </c>
      <c r="H1509" s="640"/>
    </row>
    <row r="1510" spans="1:11" x14ac:dyDescent="0.3">
      <c r="A1510" s="534">
        <v>45606</v>
      </c>
      <c r="B1510" s="195" t="s">
        <v>743</v>
      </c>
      <c r="C1510" s="485">
        <v>10000</v>
      </c>
      <c r="D1510" s="485"/>
      <c r="E1510" s="41"/>
      <c r="F1510" s="640" t="s">
        <v>1037</v>
      </c>
      <c r="G1510" s="640" t="s">
        <v>407</v>
      </c>
      <c r="H1510" s="640"/>
    </row>
    <row r="1511" spans="1:11" x14ac:dyDescent="0.3">
      <c r="A1511" s="534">
        <v>45607</v>
      </c>
      <c r="B1511" s="195" t="s">
        <v>743</v>
      </c>
      <c r="C1511" s="485">
        <v>50000</v>
      </c>
      <c r="D1511" s="485"/>
      <c r="E1511" s="41"/>
      <c r="F1511" s="640" t="s">
        <v>1034</v>
      </c>
      <c r="G1511" s="640" t="s">
        <v>412</v>
      </c>
      <c r="H1511" s="640"/>
    </row>
    <row r="1512" spans="1:11" x14ac:dyDescent="0.3">
      <c r="A1512" s="534">
        <v>45607</v>
      </c>
      <c r="B1512" s="195" t="s">
        <v>743</v>
      </c>
      <c r="C1512" s="485">
        <v>30000</v>
      </c>
      <c r="D1512" s="485"/>
      <c r="E1512" s="41"/>
      <c r="F1512" s="640" t="s">
        <v>1040</v>
      </c>
      <c r="G1512" s="640" t="s">
        <v>565</v>
      </c>
      <c r="H1512" s="640"/>
    </row>
    <row r="1513" spans="1:11" x14ac:dyDescent="0.3">
      <c r="A1513" s="534">
        <v>45607</v>
      </c>
      <c r="B1513" s="195" t="s">
        <v>743</v>
      </c>
      <c r="C1513" s="485">
        <v>10000</v>
      </c>
      <c r="D1513" s="485"/>
      <c r="E1513" s="41"/>
      <c r="F1513" s="640" t="s">
        <v>1035</v>
      </c>
      <c r="G1513" s="640" t="s">
        <v>510</v>
      </c>
      <c r="H1513" s="640"/>
    </row>
    <row r="1514" spans="1:11" x14ac:dyDescent="0.3">
      <c r="A1514" s="534">
        <v>45607</v>
      </c>
      <c r="B1514" s="195" t="s">
        <v>743</v>
      </c>
      <c r="C1514" s="485">
        <v>20000</v>
      </c>
      <c r="D1514" s="485"/>
      <c r="E1514" s="41"/>
      <c r="F1514" s="640" t="s">
        <v>1115</v>
      </c>
      <c r="G1514" s="640" t="s">
        <v>414</v>
      </c>
      <c r="H1514" s="640"/>
    </row>
    <row r="1515" spans="1:11" x14ac:dyDescent="0.3">
      <c r="A1515" s="534">
        <v>45607</v>
      </c>
      <c r="B1515" s="195" t="s">
        <v>743</v>
      </c>
      <c r="C1515" s="485">
        <v>10000</v>
      </c>
      <c r="D1515" s="485"/>
      <c r="E1515" s="41"/>
      <c r="F1515" s="640" t="s">
        <v>1036</v>
      </c>
      <c r="G1515" s="640" t="s">
        <v>415</v>
      </c>
      <c r="H1515" s="640"/>
    </row>
    <row r="1516" spans="1:11" x14ac:dyDescent="0.3">
      <c r="A1516" s="534">
        <v>45607</v>
      </c>
      <c r="B1516" s="195" t="s">
        <v>743</v>
      </c>
      <c r="C1516" s="485">
        <v>20000</v>
      </c>
      <c r="D1516" s="485"/>
      <c r="E1516" s="41"/>
      <c r="F1516" s="640" t="s">
        <v>1038</v>
      </c>
      <c r="G1516" s="640" t="s">
        <v>861</v>
      </c>
      <c r="H1516" s="640"/>
    </row>
    <row r="1517" spans="1:11" x14ac:dyDescent="0.3">
      <c r="A1517" s="534">
        <v>45607</v>
      </c>
      <c r="B1517" s="195" t="s">
        <v>743</v>
      </c>
      <c r="C1517" s="485">
        <v>20000</v>
      </c>
      <c r="D1517" s="485"/>
      <c r="E1517" s="41"/>
      <c r="F1517" s="640" t="s">
        <v>406</v>
      </c>
      <c r="G1517" s="640" t="s">
        <v>406</v>
      </c>
      <c r="H1517" s="640" t="s">
        <v>406</v>
      </c>
    </row>
    <row r="1518" spans="1:11" x14ac:dyDescent="0.3">
      <c r="A1518" s="534">
        <v>45607</v>
      </c>
      <c r="B1518" s="195" t="s">
        <v>743</v>
      </c>
      <c r="C1518" s="485">
        <v>20000</v>
      </c>
      <c r="D1518" s="485"/>
      <c r="E1518" s="41"/>
      <c r="F1518" s="640" t="s">
        <v>1116</v>
      </c>
      <c r="G1518" s="640" t="s">
        <v>1066</v>
      </c>
      <c r="H1518" s="640"/>
      <c r="K1518" s="440"/>
    </row>
    <row r="1519" spans="1:11" x14ac:dyDescent="0.3">
      <c r="A1519" s="534">
        <v>45608</v>
      </c>
      <c r="B1519" s="195" t="s">
        <v>20</v>
      </c>
      <c r="C1519" s="485"/>
      <c r="D1519" s="485">
        <v>5000000</v>
      </c>
      <c r="E1519" s="41"/>
      <c r="F1519" s="640" t="s">
        <v>430</v>
      </c>
      <c r="G1519" s="640" t="s">
        <v>430</v>
      </c>
      <c r="H1519" s="640" t="s">
        <v>430</v>
      </c>
    </row>
    <row r="1520" spans="1:11" x14ac:dyDescent="0.3">
      <c r="A1520" s="534">
        <v>45609</v>
      </c>
      <c r="B1520" s="195" t="s">
        <v>743</v>
      </c>
      <c r="C1520" s="485">
        <v>80000</v>
      </c>
      <c r="D1520" s="485"/>
      <c r="E1520" s="41"/>
      <c r="F1520" s="640" t="s">
        <v>406</v>
      </c>
      <c r="G1520" s="640" t="s">
        <v>406</v>
      </c>
      <c r="H1520" s="640" t="s">
        <v>406</v>
      </c>
    </row>
    <row r="1521" spans="1:8" x14ac:dyDescent="0.3">
      <c r="A1521" s="534">
        <v>45611</v>
      </c>
      <c r="B1521" s="195" t="s">
        <v>743</v>
      </c>
      <c r="C1521" s="485">
        <v>50000</v>
      </c>
      <c r="D1521" s="485"/>
      <c r="E1521" s="41"/>
      <c r="F1521" s="640" t="s">
        <v>1042</v>
      </c>
      <c r="G1521" s="640" t="s">
        <v>617</v>
      </c>
      <c r="H1521" s="640"/>
    </row>
    <row r="1522" spans="1:8" x14ac:dyDescent="0.3">
      <c r="A1522" s="534">
        <v>45613</v>
      </c>
      <c r="B1522" s="195" t="s">
        <v>743</v>
      </c>
      <c r="C1522" s="485">
        <v>10000</v>
      </c>
      <c r="D1522" s="485"/>
      <c r="E1522" s="41"/>
      <c r="F1522" s="640" t="s">
        <v>1117</v>
      </c>
      <c r="G1522" s="640" t="s">
        <v>1067</v>
      </c>
      <c r="H1522" s="640"/>
    </row>
    <row r="1523" spans="1:8" x14ac:dyDescent="0.3">
      <c r="A1523" s="534">
        <v>45614</v>
      </c>
      <c r="B1523" s="195" t="s">
        <v>743</v>
      </c>
      <c r="C1523" s="485">
        <v>10000</v>
      </c>
      <c r="D1523" s="485"/>
      <c r="E1523" s="41"/>
      <c r="F1523" s="640" t="s">
        <v>1118</v>
      </c>
      <c r="G1523" s="640" t="s">
        <v>564</v>
      </c>
      <c r="H1523" s="640"/>
    </row>
    <row r="1524" spans="1:8" x14ac:dyDescent="0.3">
      <c r="A1524" s="534">
        <v>45614</v>
      </c>
      <c r="B1524" s="195" t="s">
        <v>743</v>
      </c>
      <c r="C1524" s="485">
        <v>1175000</v>
      </c>
      <c r="D1524" s="485"/>
      <c r="E1524" s="41"/>
      <c r="F1524" s="640" t="s">
        <v>406</v>
      </c>
      <c r="G1524" s="640" t="s">
        <v>406</v>
      </c>
      <c r="H1524" s="640" t="s">
        <v>406</v>
      </c>
    </row>
    <row r="1525" spans="1:8" x14ac:dyDescent="0.3">
      <c r="A1525" s="534">
        <v>45616</v>
      </c>
      <c r="B1525" s="195" t="s">
        <v>743</v>
      </c>
      <c r="C1525" s="485">
        <v>10000</v>
      </c>
      <c r="D1525" s="485"/>
      <c r="E1525" s="41"/>
      <c r="F1525" s="640" t="s">
        <v>1031</v>
      </c>
      <c r="G1525" s="640" t="s">
        <v>421</v>
      </c>
      <c r="H1525" s="640"/>
    </row>
    <row r="1526" spans="1:8" x14ac:dyDescent="0.3">
      <c r="A1526" s="534">
        <v>45616</v>
      </c>
      <c r="B1526" s="195" t="s">
        <v>743</v>
      </c>
      <c r="C1526" s="485">
        <v>20000</v>
      </c>
      <c r="D1526" s="485"/>
      <c r="E1526" s="41"/>
      <c r="F1526" s="640" t="s">
        <v>1044</v>
      </c>
      <c r="G1526" s="640" t="s">
        <v>420</v>
      </c>
      <c r="H1526" s="640"/>
    </row>
    <row r="1527" spans="1:8" x14ac:dyDescent="0.3">
      <c r="A1527" s="534">
        <v>45616</v>
      </c>
      <c r="B1527" s="195" t="s">
        <v>743</v>
      </c>
      <c r="C1527" s="485">
        <v>20000</v>
      </c>
      <c r="D1527" s="485"/>
      <c r="E1527" s="41"/>
      <c r="F1527" s="640" t="s">
        <v>1045</v>
      </c>
      <c r="G1527" s="640" t="s">
        <v>419</v>
      </c>
      <c r="H1527" s="640"/>
    </row>
    <row r="1528" spans="1:8" x14ac:dyDescent="0.3">
      <c r="A1528" s="534">
        <v>45616</v>
      </c>
      <c r="B1528" s="195" t="s">
        <v>743</v>
      </c>
      <c r="C1528" s="485">
        <v>40000</v>
      </c>
      <c r="D1528" s="485"/>
      <c r="E1528" s="41"/>
      <c r="F1528" s="640" t="s">
        <v>406</v>
      </c>
      <c r="G1528" s="640" t="s">
        <v>406</v>
      </c>
      <c r="H1528" s="640" t="s">
        <v>406</v>
      </c>
    </row>
    <row r="1529" spans="1:8" x14ac:dyDescent="0.3">
      <c r="A1529" s="534">
        <v>45617</v>
      </c>
      <c r="B1529" s="195" t="s">
        <v>743</v>
      </c>
      <c r="C1529" s="485">
        <v>10000</v>
      </c>
      <c r="D1529" s="485"/>
      <c r="E1529" s="41"/>
      <c r="F1529" s="640" t="s">
        <v>406</v>
      </c>
      <c r="G1529" s="640" t="s">
        <v>406</v>
      </c>
      <c r="H1529" s="640" t="s">
        <v>406</v>
      </c>
    </row>
    <row r="1530" spans="1:8" x14ac:dyDescent="0.3">
      <c r="A1530" s="534">
        <v>45618</v>
      </c>
      <c r="B1530" s="195" t="s">
        <v>743</v>
      </c>
      <c r="C1530" s="485">
        <v>210000</v>
      </c>
      <c r="D1530" s="485"/>
      <c r="E1530" s="41"/>
      <c r="F1530" s="640" t="s">
        <v>406</v>
      </c>
      <c r="G1530" s="640" t="s">
        <v>406</v>
      </c>
      <c r="H1530" s="640" t="s">
        <v>406</v>
      </c>
    </row>
    <row r="1531" spans="1:8" x14ac:dyDescent="0.3">
      <c r="A1531" s="534">
        <v>45621</v>
      </c>
      <c r="B1531" s="195" t="s">
        <v>743</v>
      </c>
      <c r="C1531" s="485">
        <v>100000</v>
      </c>
      <c r="D1531" s="485"/>
      <c r="E1531" s="41"/>
      <c r="F1531" s="640" t="s">
        <v>406</v>
      </c>
      <c r="G1531" s="640" t="s">
        <v>406</v>
      </c>
      <c r="H1531" s="640" t="s">
        <v>406</v>
      </c>
    </row>
    <row r="1532" spans="1:8" x14ac:dyDescent="0.3">
      <c r="A1532" s="534">
        <v>45623</v>
      </c>
      <c r="B1532" s="195" t="s">
        <v>743</v>
      </c>
      <c r="C1532" s="485">
        <v>50000</v>
      </c>
      <c r="D1532" s="485"/>
      <c r="E1532" s="41"/>
      <c r="F1532" s="640" t="s">
        <v>1047</v>
      </c>
      <c r="G1532" s="640" t="s">
        <v>715</v>
      </c>
      <c r="H1532" s="640"/>
    </row>
    <row r="1533" spans="1:8" x14ac:dyDescent="0.3">
      <c r="A1533" s="534">
        <v>45623</v>
      </c>
      <c r="B1533" s="195" t="s">
        <v>743</v>
      </c>
      <c r="C1533" s="485">
        <v>1085000</v>
      </c>
      <c r="D1533" s="485"/>
      <c r="E1533" s="41"/>
      <c r="F1533" s="640" t="s">
        <v>406</v>
      </c>
      <c r="G1533" s="640" t="s">
        <v>406</v>
      </c>
      <c r="H1533" s="640" t="s">
        <v>406</v>
      </c>
    </row>
    <row r="1534" spans="1:8" x14ac:dyDescent="0.3">
      <c r="A1534" s="534">
        <v>45624</v>
      </c>
      <c r="B1534" s="195" t="s">
        <v>743</v>
      </c>
      <c r="C1534" s="485">
        <v>70000</v>
      </c>
      <c r="D1534" s="485"/>
      <c r="E1534" s="41"/>
      <c r="F1534" s="640" t="s">
        <v>406</v>
      </c>
      <c r="G1534" s="640" t="s">
        <v>406</v>
      </c>
      <c r="H1534" s="640" t="s">
        <v>406</v>
      </c>
    </row>
    <row r="1535" spans="1:8" x14ac:dyDescent="0.3">
      <c r="A1535" s="534">
        <v>45625</v>
      </c>
      <c r="B1535" s="195" t="s">
        <v>743</v>
      </c>
      <c r="C1535" s="485">
        <v>10000</v>
      </c>
      <c r="D1535" s="41"/>
      <c r="E1535" s="41"/>
      <c r="F1535" s="640" t="s">
        <v>1048</v>
      </c>
      <c r="G1535" s="640" t="s">
        <v>422</v>
      </c>
      <c r="H1535" s="640"/>
    </row>
    <row r="1536" spans="1:8" x14ac:dyDescent="0.3">
      <c r="A1536" s="534">
        <v>45625</v>
      </c>
      <c r="B1536" s="195" t="s">
        <v>743</v>
      </c>
      <c r="C1536" s="485">
        <v>10000</v>
      </c>
      <c r="D1536" s="41"/>
      <c r="E1536" s="41"/>
      <c r="F1536" s="640" t="s">
        <v>406</v>
      </c>
      <c r="G1536" s="640" t="s">
        <v>406</v>
      </c>
      <c r="H1536" s="640" t="s">
        <v>406</v>
      </c>
    </row>
    <row r="1537" spans="1:8" x14ac:dyDescent="0.3">
      <c r="A1537" s="534">
        <v>45625</v>
      </c>
      <c r="B1537" s="195" t="s">
        <v>743</v>
      </c>
      <c r="C1537" s="485">
        <v>10000</v>
      </c>
      <c r="D1537" s="41"/>
      <c r="E1537" s="41"/>
      <c r="F1537" s="640" t="s">
        <v>432</v>
      </c>
      <c r="G1537" s="640" t="s">
        <v>432</v>
      </c>
      <c r="H1537" s="640" t="s">
        <v>432</v>
      </c>
    </row>
    <row r="1538" spans="1:8" x14ac:dyDescent="0.3">
      <c r="A1538" s="534">
        <v>45626</v>
      </c>
      <c r="B1538" s="195" t="s">
        <v>743</v>
      </c>
      <c r="C1538" s="485">
        <v>100000</v>
      </c>
      <c r="D1538" s="41"/>
      <c r="E1538" s="41"/>
      <c r="F1538" s="640" t="s">
        <v>1051</v>
      </c>
      <c r="G1538" s="640" t="s">
        <v>864</v>
      </c>
      <c r="H1538" s="640"/>
    </row>
    <row r="1539" spans="1:8" x14ac:dyDescent="0.3">
      <c r="A1539" s="534">
        <v>45626</v>
      </c>
      <c r="B1539" s="195" t="s">
        <v>743</v>
      </c>
      <c r="C1539" s="485">
        <v>30000</v>
      </c>
      <c r="D1539" s="41"/>
      <c r="E1539" s="41"/>
      <c r="F1539" s="640" t="s">
        <v>1119</v>
      </c>
      <c r="G1539" s="640" t="s">
        <v>431</v>
      </c>
      <c r="H1539" s="640"/>
    </row>
    <row r="1540" spans="1:8" x14ac:dyDescent="0.3">
      <c r="A1540" s="534">
        <v>45626</v>
      </c>
      <c r="B1540" s="195" t="s">
        <v>130</v>
      </c>
      <c r="C1540" s="485"/>
      <c r="D1540" s="41">
        <v>40205</v>
      </c>
      <c r="E1540" s="41"/>
      <c r="F1540" s="640" t="s">
        <v>793</v>
      </c>
      <c r="G1540" s="640" t="s">
        <v>793</v>
      </c>
      <c r="H1540" s="640" t="s">
        <v>793</v>
      </c>
    </row>
    <row r="1541" spans="1:8" x14ac:dyDescent="0.3">
      <c r="A1541" s="402"/>
      <c r="B1541" s="399" t="s">
        <v>218</v>
      </c>
      <c r="C1541" s="577">
        <f>SUM(C1494:C1540)</f>
        <v>4350000</v>
      </c>
      <c r="D1541" s="577">
        <f>SUM(D1494:D1540)</f>
        <v>5095425</v>
      </c>
      <c r="E1541" s="41"/>
      <c r="F1541" s="204"/>
      <c r="G1541" s="204"/>
      <c r="H1541" s="204"/>
    </row>
    <row r="1542" spans="1:8" x14ac:dyDescent="0.3">
      <c r="A1542" s="534">
        <v>45627</v>
      </c>
      <c r="B1542" s="195" t="s">
        <v>743</v>
      </c>
      <c r="C1542" s="485">
        <v>30000</v>
      </c>
      <c r="D1542" s="485"/>
      <c r="E1542" s="41"/>
      <c r="F1542" s="640" t="s">
        <v>1030</v>
      </c>
      <c r="G1542" s="640" t="s">
        <v>405</v>
      </c>
      <c r="H1542" s="640"/>
    </row>
    <row r="1543" spans="1:8" x14ac:dyDescent="0.3">
      <c r="A1543" s="534">
        <v>45627</v>
      </c>
      <c r="B1543" s="195" t="s">
        <v>743</v>
      </c>
      <c r="C1543" s="485">
        <v>10000</v>
      </c>
      <c r="D1543" s="485"/>
      <c r="E1543" s="41"/>
      <c r="F1543" s="640" t="s">
        <v>1127</v>
      </c>
      <c r="G1543" s="640" t="s">
        <v>826</v>
      </c>
      <c r="H1543" s="640"/>
    </row>
    <row r="1544" spans="1:8" x14ac:dyDescent="0.3">
      <c r="A1544" s="534">
        <v>45627</v>
      </c>
      <c r="B1544" s="195" t="s">
        <v>743</v>
      </c>
      <c r="C1544" s="485">
        <v>10000</v>
      </c>
      <c r="D1544" s="485"/>
      <c r="E1544" s="41"/>
      <c r="F1544" s="640" t="s">
        <v>1032</v>
      </c>
      <c r="G1544" s="640" t="s">
        <v>967</v>
      </c>
      <c r="H1544" s="640"/>
    </row>
    <row r="1545" spans="1:8" x14ac:dyDescent="0.3">
      <c r="A1545" s="534">
        <v>45628</v>
      </c>
      <c r="B1545" s="195" t="s">
        <v>743</v>
      </c>
      <c r="C1545" s="485">
        <v>50000</v>
      </c>
      <c r="D1545" s="485"/>
      <c r="E1545" s="41"/>
      <c r="F1545" s="640" t="s">
        <v>1049</v>
      </c>
      <c r="G1545" s="640" t="s">
        <v>465</v>
      </c>
      <c r="H1545" s="640"/>
    </row>
    <row r="1546" spans="1:8" x14ac:dyDescent="0.3">
      <c r="A1546" s="534">
        <v>45628</v>
      </c>
      <c r="B1546" s="195" t="s">
        <v>743</v>
      </c>
      <c r="C1546" s="485">
        <v>10000</v>
      </c>
      <c r="D1546" s="485"/>
      <c r="E1546" s="41"/>
      <c r="F1546" s="640" t="s">
        <v>1050</v>
      </c>
      <c r="G1546" s="640" t="s">
        <v>464</v>
      </c>
      <c r="H1546" s="640"/>
    </row>
    <row r="1547" spans="1:8" x14ac:dyDescent="0.3">
      <c r="A1547" s="534">
        <v>45628</v>
      </c>
      <c r="B1547" s="195" t="s">
        <v>743</v>
      </c>
      <c r="C1547" s="485">
        <v>10000</v>
      </c>
      <c r="D1547" s="485"/>
      <c r="E1547" s="41"/>
      <c r="F1547" s="640" t="s">
        <v>406</v>
      </c>
      <c r="G1547" s="640" t="s">
        <v>406</v>
      </c>
      <c r="H1547" s="640" t="s">
        <v>406</v>
      </c>
    </row>
    <row r="1548" spans="1:8" x14ac:dyDescent="0.3">
      <c r="A1548" s="534">
        <v>45628</v>
      </c>
      <c r="B1548" s="195" t="s">
        <v>743</v>
      </c>
      <c r="C1548" s="485">
        <v>20000</v>
      </c>
      <c r="D1548" s="485"/>
      <c r="E1548" s="41"/>
      <c r="F1548" s="640" t="s">
        <v>1128</v>
      </c>
      <c r="G1548" s="640" t="s">
        <v>463</v>
      </c>
      <c r="H1548" s="640"/>
    </row>
    <row r="1549" spans="1:8" x14ac:dyDescent="0.3">
      <c r="A1549" s="534">
        <v>45629</v>
      </c>
      <c r="B1549" s="195" t="s">
        <v>743</v>
      </c>
      <c r="C1549" s="485">
        <v>10000</v>
      </c>
      <c r="D1549" s="485"/>
      <c r="E1549" s="41"/>
      <c r="F1549" s="640" t="s">
        <v>1029</v>
      </c>
      <c r="G1549" s="640" t="s">
        <v>682</v>
      </c>
      <c r="H1549" s="640"/>
    </row>
    <row r="1550" spans="1:8" x14ac:dyDescent="0.3">
      <c r="A1550" s="534">
        <v>45630</v>
      </c>
      <c r="B1550" s="195" t="s">
        <v>743</v>
      </c>
      <c r="C1550" s="485">
        <v>260000</v>
      </c>
      <c r="D1550" s="485"/>
      <c r="E1550" s="41"/>
      <c r="F1550" s="640" t="s">
        <v>406</v>
      </c>
      <c r="G1550" s="640" t="s">
        <v>406</v>
      </c>
      <c r="H1550" s="640"/>
    </row>
    <row r="1551" spans="1:8" x14ac:dyDescent="0.3">
      <c r="A1551" s="534">
        <v>45631</v>
      </c>
      <c r="B1551" s="195" t="s">
        <v>743</v>
      </c>
      <c r="C1551" s="485">
        <v>10000</v>
      </c>
      <c r="D1551" s="485"/>
      <c r="E1551" s="41"/>
      <c r="F1551" s="640" t="s">
        <v>1033</v>
      </c>
      <c r="G1551" s="640" t="s">
        <v>876</v>
      </c>
      <c r="H1551" s="640"/>
    </row>
    <row r="1552" spans="1:8" x14ac:dyDescent="0.3">
      <c r="A1552" s="534">
        <v>45631</v>
      </c>
      <c r="B1552" s="195" t="s">
        <v>743</v>
      </c>
      <c r="C1552" s="485">
        <v>100000</v>
      </c>
      <c r="D1552" s="485"/>
      <c r="E1552" s="41"/>
      <c r="F1552" s="640" t="s">
        <v>1114</v>
      </c>
      <c r="G1552" s="640" t="s">
        <v>409</v>
      </c>
      <c r="H1552" s="640"/>
    </row>
    <row r="1553" spans="1:11" x14ac:dyDescent="0.3">
      <c r="A1553" s="534">
        <v>45631</v>
      </c>
      <c r="B1553" s="195" t="s">
        <v>743</v>
      </c>
      <c r="C1553" s="485">
        <v>10000</v>
      </c>
      <c r="D1553" s="485"/>
      <c r="E1553" s="41"/>
      <c r="F1553" s="640" t="s">
        <v>1031</v>
      </c>
      <c r="G1553" s="640" t="s">
        <v>919</v>
      </c>
      <c r="H1553" s="640"/>
    </row>
    <row r="1554" spans="1:11" x14ac:dyDescent="0.3">
      <c r="A1554" s="534">
        <v>45631</v>
      </c>
      <c r="B1554" s="195" t="s">
        <v>130</v>
      </c>
      <c r="C1554" s="485"/>
      <c r="D1554" s="485">
        <v>55000</v>
      </c>
      <c r="E1554" s="41"/>
      <c r="F1554" s="640" t="s">
        <v>410</v>
      </c>
      <c r="G1554" s="640" t="s">
        <v>410</v>
      </c>
      <c r="H1554" s="640" t="s">
        <v>410</v>
      </c>
    </row>
    <row r="1555" spans="1:11" x14ac:dyDescent="0.3">
      <c r="A1555" s="534">
        <v>45632</v>
      </c>
      <c r="B1555" s="195" t="s">
        <v>743</v>
      </c>
      <c r="C1555" s="485">
        <v>20000</v>
      </c>
      <c r="D1555" s="485"/>
      <c r="E1555" s="41"/>
      <c r="F1555" s="640" t="s">
        <v>406</v>
      </c>
      <c r="G1555" s="640" t="s">
        <v>406</v>
      </c>
      <c r="H1555" s="640"/>
    </row>
    <row r="1556" spans="1:11" x14ac:dyDescent="0.3">
      <c r="A1556" s="534">
        <v>45634</v>
      </c>
      <c r="B1556" s="195" t="s">
        <v>743</v>
      </c>
      <c r="C1556" s="485">
        <v>10000</v>
      </c>
      <c r="D1556" s="485"/>
      <c r="E1556" s="41"/>
      <c r="F1556" s="640" t="s">
        <v>1037</v>
      </c>
      <c r="G1556" s="640" t="s">
        <v>407</v>
      </c>
      <c r="H1556" s="640"/>
    </row>
    <row r="1557" spans="1:11" x14ac:dyDescent="0.3">
      <c r="A1557" s="534">
        <v>45635</v>
      </c>
      <c r="B1557" s="195" t="s">
        <v>743</v>
      </c>
      <c r="C1557" s="485">
        <v>470000</v>
      </c>
      <c r="D1557" s="485"/>
      <c r="E1557" s="41"/>
      <c r="F1557" s="640" t="s">
        <v>406</v>
      </c>
      <c r="G1557" s="640" t="s">
        <v>406</v>
      </c>
      <c r="H1557" s="640"/>
    </row>
    <row r="1558" spans="1:11" x14ac:dyDescent="0.3">
      <c r="A1558" s="534">
        <v>45636</v>
      </c>
      <c r="B1558" s="195" t="s">
        <v>743</v>
      </c>
      <c r="C1558" s="485">
        <v>50000</v>
      </c>
      <c r="D1558" s="485"/>
      <c r="E1558" s="41"/>
      <c r="F1558" s="640" t="s">
        <v>1034</v>
      </c>
      <c r="G1558" s="640" t="s">
        <v>412</v>
      </c>
      <c r="H1558" s="640"/>
    </row>
    <row r="1559" spans="1:11" x14ac:dyDescent="0.3">
      <c r="A1559" s="534">
        <v>45636</v>
      </c>
      <c r="B1559" s="195" t="s">
        <v>743</v>
      </c>
      <c r="C1559" s="485">
        <v>10000</v>
      </c>
      <c r="D1559" s="485"/>
      <c r="E1559" s="41"/>
      <c r="F1559" s="640" t="s">
        <v>1035</v>
      </c>
      <c r="G1559" s="640" t="s">
        <v>510</v>
      </c>
      <c r="H1559" s="640"/>
    </row>
    <row r="1560" spans="1:11" x14ac:dyDescent="0.3">
      <c r="A1560" s="534">
        <v>45636</v>
      </c>
      <c r="B1560" s="195" t="s">
        <v>743</v>
      </c>
      <c r="C1560" s="485">
        <v>10000</v>
      </c>
      <c r="D1560" s="485"/>
      <c r="E1560" s="41"/>
      <c r="F1560" s="640" t="s">
        <v>1129</v>
      </c>
      <c r="G1560" s="640" t="s">
        <v>1121</v>
      </c>
      <c r="H1560" s="640"/>
    </row>
    <row r="1561" spans="1:11" x14ac:dyDescent="0.3">
      <c r="A1561" s="534">
        <v>45636</v>
      </c>
      <c r="B1561" s="195" t="s">
        <v>743</v>
      </c>
      <c r="C1561" s="485">
        <v>10000</v>
      </c>
      <c r="D1561" s="485"/>
      <c r="E1561" s="41"/>
      <c r="F1561" s="640" t="s">
        <v>1036</v>
      </c>
      <c r="G1561" s="640" t="s">
        <v>415</v>
      </c>
      <c r="H1561" s="640"/>
    </row>
    <row r="1562" spans="1:11" x14ac:dyDescent="0.3">
      <c r="A1562" s="534">
        <v>45636</v>
      </c>
      <c r="B1562" s="195" t="s">
        <v>743</v>
      </c>
      <c r="C1562" s="485">
        <v>20000</v>
      </c>
      <c r="D1562" s="485"/>
      <c r="E1562" s="41"/>
      <c r="F1562" s="640" t="s">
        <v>1116</v>
      </c>
      <c r="G1562" s="640" t="s">
        <v>1066</v>
      </c>
      <c r="H1562" s="640"/>
    </row>
    <row r="1563" spans="1:11" x14ac:dyDescent="0.3">
      <c r="A1563" s="534">
        <v>45637</v>
      </c>
      <c r="B1563" s="195" t="s">
        <v>743</v>
      </c>
      <c r="C1563" s="485">
        <v>30000</v>
      </c>
      <c r="D1563" s="485"/>
      <c r="E1563" s="41"/>
      <c r="F1563" s="640" t="s">
        <v>1040</v>
      </c>
      <c r="G1563" s="640" t="s">
        <v>565</v>
      </c>
      <c r="H1563" s="640"/>
    </row>
    <row r="1564" spans="1:11" x14ac:dyDescent="0.3">
      <c r="A1564" s="534">
        <v>45637</v>
      </c>
      <c r="B1564" s="195" t="s">
        <v>743</v>
      </c>
      <c r="C1564" s="485">
        <v>20000</v>
      </c>
      <c r="D1564" s="485"/>
      <c r="E1564" s="41"/>
      <c r="F1564" s="640" t="s">
        <v>1115</v>
      </c>
      <c r="G1564" s="640" t="s">
        <v>414</v>
      </c>
      <c r="H1564" s="640"/>
    </row>
    <row r="1565" spans="1:11" x14ac:dyDescent="0.3">
      <c r="A1565" s="534">
        <v>45637</v>
      </c>
      <c r="B1565" s="195" t="s">
        <v>743</v>
      </c>
      <c r="C1565" s="485">
        <v>20000</v>
      </c>
      <c r="D1565" s="485"/>
      <c r="E1565" s="41"/>
      <c r="F1565" s="640" t="s">
        <v>406</v>
      </c>
      <c r="G1565" s="640" t="s">
        <v>406</v>
      </c>
      <c r="H1565" s="640"/>
    </row>
    <row r="1566" spans="1:11" x14ac:dyDescent="0.3">
      <c r="A1566" s="534">
        <v>45637</v>
      </c>
      <c r="B1566" s="195" t="s">
        <v>743</v>
      </c>
      <c r="C1566" s="485">
        <v>20000</v>
      </c>
      <c r="D1566" s="485"/>
      <c r="E1566" s="41"/>
      <c r="F1566" s="640" t="s">
        <v>1038</v>
      </c>
      <c r="G1566" s="640" t="s">
        <v>861</v>
      </c>
      <c r="H1566" s="640"/>
      <c r="K1566" s="440"/>
    </row>
    <row r="1567" spans="1:11" x14ac:dyDescent="0.3">
      <c r="A1567" s="534">
        <v>45638</v>
      </c>
      <c r="B1567" s="195" t="s">
        <v>743</v>
      </c>
      <c r="C1567" s="485">
        <v>80000</v>
      </c>
      <c r="D1567" s="485"/>
      <c r="E1567" s="41"/>
      <c r="F1567" s="640" t="s">
        <v>406</v>
      </c>
      <c r="G1567" s="640" t="s">
        <v>406</v>
      </c>
      <c r="H1567" s="640"/>
    </row>
    <row r="1568" spans="1:11" x14ac:dyDescent="0.3">
      <c r="A1568" s="534">
        <v>45642</v>
      </c>
      <c r="B1568" s="195" t="s">
        <v>743</v>
      </c>
      <c r="C1568" s="485">
        <v>50000</v>
      </c>
      <c r="D1568" s="485"/>
      <c r="E1568" s="41"/>
      <c r="F1568" s="640" t="s">
        <v>1042</v>
      </c>
      <c r="G1568" s="640" t="s">
        <v>617</v>
      </c>
      <c r="H1568" s="640"/>
    </row>
    <row r="1569" spans="1:8" x14ac:dyDescent="0.3">
      <c r="A1569" s="534">
        <v>45642</v>
      </c>
      <c r="B1569" s="195" t="s">
        <v>743</v>
      </c>
      <c r="C1569" s="485">
        <v>20000</v>
      </c>
      <c r="D1569" s="485"/>
      <c r="E1569" s="41"/>
      <c r="F1569" s="640" t="s">
        <v>1130</v>
      </c>
      <c r="G1569" s="640" t="s">
        <v>1122</v>
      </c>
      <c r="H1569" s="640"/>
    </row>
    <row r="1570" spans="1:8" x14ac:dyDescent="0.3">
      <c r="A1570" s="534">
        <v>45642</v>
      </c>
      <c r="B1570" s="195" t="s">
        <v>743</v>
      </c>
      <c r="C1570" s="485">
        <v>10000000</v>
      </c>
      <c r="D1570" s="485"/>
      <c r="E1570" s="41"/>
      <c r="F1570" s="640" t="s">
        <v>1131</v>
      </c>
      <c r="G1570" s="640" t="s">
        <v>1124</v>
      </c>
      <c r="H1570" s="640"/>
    </row>
    <row r="1571" spans="1:8" x14ac:dyDescent="0.3">
      <c r="A1571" s="534">
        <v>45642</v>
      </c>
      <c r="B1571" s="195" t="s">
        <v>1125</v>
      </c>
      <c r="C1571" s="485"/>
      <c r="D1571" s="485">
        <v>4000000</v>
      </c>
      <c r="E1571" s="41"/>
      <c r="F1571" s="640" t="s">
        <v>430</v>
      </c>
      <c r="G1571" s="640" t="s">
        <v>430</v>
      </c>
      <c r="H1571" s="640" t="s">
        <v>430</v>
      </c>
    </row>
    <row r="1572" spans="1:8" x14ac:dyDescent="0.3">
      <c r="A1572" s="534">
        <v>45644</v>
      </c>
      <c r="B1572" s="195" t="s">
        <v>743</v>
      </c>
      <c r="C1572" s="485">
        <v>30000</v>
      </c>
      <c r="D1572" s="485"/>
      <c r="E1572" s="41"/>
      <c r="F1572" s="640" t="s">
        <v>1132</v>
      </c>
      <c r="G1572" s="640" t="s">
        <v>466</v>
      </c>
      <c r="H1572" s="640"/>
    </row>
    <row r="1573" spans="1:8" x14ac:dyDescent="0.3">
      <c r="A1573" s="534">
        <v>45644</v>
      </c>
      <c r="B1573" s="195" t="s">
        <v>743</v>
      </c>
      <c r="C1573" s="485">
        <v>10000</v>
      </c>
      <c r="D1573" s="485"/>
      <c r="E1573" s="41"/>
      <c r="F1573" s="640" t="s">
        <v>1117</v>
      </c>
      <c r="G1573" s="640" t="s">
        <v>1067</v>
      </c>
      <c r="H1573" s="640"/>
    </row>
    <row r="1574" spans="1:8" x14ac:dyDescent="0.3">
      <c r="A1574" s="534">
        <v>45644</v>
      </c>
      <c r="B1574" s="195" t="s">
        <v>743</v>
      </c>
      <c r="C1574" s="485">
        <v>1195000</v>
      </c>
      <c r="D1574" s="485"/>
      <c r="E1574" s="41"/>
      <c r="F1574" s="640" t="s">
        <v>406</v>
      </c>
      <c r="G1574" s="640" t="s">
        <v>406</v>
      </c>
      <c r="H1574" s="640"/>
    </row>
    <row r="1575" spans="1:8" x14ac:dyDescent="0.3">
      <c r="A1575" s="534">
        <v>45645</v>
      </c>
      <c r="B1575" s="195" t="s">
        <v>743</v>
      </c>
      <c r="C1575" s="485">
        <v>30000</v>
      </c>
      <c r="D1575" s="485"/>
      <c r="E1575" s="41"/>
      <c r="F1575" s="640" t="s">
        <v>406</v>
      </c>
      <c r="G1575" s="640" t="s">
        <v>406</v>
      </c>
      <c r="H1575" s="640"/>
    </row>
    <row r="1576" spans="1:8" x14ac:dyDescent="0.3">
      <c r="A1576" s="534">
        <v>45646</v>
      </c>
      <c r="B1576" s="195" t="s">
        <v>743</v>
      </c>
      <c r="C1576" s="485">
        <v>20000</v>
      </c>
      <c r="D1576" s="485"/>
      <c r="E1576" s="41"/>
      <c r="F1576" s="640" t="s">
        <v>1044</v>
      </c>
      <c r="G1576" s="640" t="s">
        <v>420</v>
      </c>
      <c r="H1576" s="640"/>
    </row>
    <row r="1577" spans="1:8" x14ac:dyDescent="0.3">
      <c r="A1577" s="534">
        <v>45646</v>
      </c>
      <c r="B1577" s="195" t="s">
        <v>743</v>
      </c>
      <c r="C1577" s="485">
        <v>20000</v>
      </c>
      <c r="D1577" s="485"/>
      <c r="E1577" s="41"/>
      <c r="F1577" s="640" t="s">
        <v>1045</v>
      </c>
      <c r="G1577" s="640" t="s">
        <v>419</v>
      </c>
      <c r="H1577" s="640"/>
    </row>
    <row r="1578" spans="1:8" x14ac:dyDescent="0.3">
      <c r="A1578" s="534">
        <v>45647</v>
      </c>
      <c r="B1578" s="195" t="s">
        <v>1126</v>
      </c>
      <c r="C1578" s="485">
        <v>1726</v>
      </c>
      <c r="D1578" s="485"/>
      <c r="E1578" s="41"/>
      <c r="F1578" s="640" t="s">
        <v>1126</v>
      </c>
      <c r="G1578" s="640" t="s">
        <v>1126</v>
      </c>
      <c r="H1578" s="640" t="s">
        <v>1126</v>
      </c>
    </row>
    <row r="1579" spans="1:8" x14ac:dyDescent="0.3">
      <c r="A1579" s="534">
        <v>45647</v>
      </c>
      <c r="B1579" s="195" t="s">
        <v>743</v>
      </c>
      <c r="C1579" s="485">
        <v>30000</v>
      </c>
      <c r="D1579" s="485"/>
      <c r="E1579" s="41"/>
      <c r="F1579" s="640" t="s">
        <v>1119</v>
      </c>
      <c r="G1579" s="640" t="s">
        <v>431</v>
      </c>
      <c r="H1579" s="640"/>
    </row>
    <row r="1580" spans="1:8" x14ac:dyDescent="0.3">
      <c r="A1580" s="534">
        <v>45647</v>
      </c>
      <c r="B1580" s="195" t="s">
        <v>743</v>
      </c>
      <c r="C1580" s="485">
        <v>10000</v>
      </c>
      <c r="D1580" s="485"/>
      <c r="E1580" s="41"/>
      <c r="F1580" s="640" t="s">
        <v>1133</v>
      </c>
      <c r="G1580" s="640" t="s">
        <v>1123</v>
      </c>
      <c r="H1580" s="640"/>
    </row>
    <row r="1581" spans="1:8" x14ac:dyDescent="0.3">
      <c r="A1581" s="534">
        <v>45649</v>
      </c>
      <c r="B1581" s="195" t="s">
        <v>743</v>
      </c>
      <c r="C1581" s="485">
        <v>210000</v>
      </c>
      <c r="D1581" s="485"/>
      <c r="E1581" s="41"/>
      <c r="F1581" s="640" t="s">
        <v>406</v>
      </c>
      <c r="G1581" s="640" t="s">
        <v>406</v>
      </c>
      <c r="H1581" s="640"/>
    </row>
    <row r="1582" spans="1:8" x14ac:dyDescent="0.3">
      <c r="A1582" s="534">
        <v>45652</v>
      </c>
      <c r="B1582" s="195" t="s">
        <v>743</v>
      </c>
      <c r="C1582" s="485">
        <v>110000</v>
      </c>
      <c r="D1582" s="485"/>
      <c r="E1582" s="41"/>
      <c r="F1582" s="640" t="s">
        <v>406</v>
      </c>
      <c r="G1582" s="640" t="s">
        <v>406</v>
      </c>
      <c r="H1582" s="640"/>
    </row>
    <row r="1583" spans="1:8" x14ac:dyDescent="0.3">
      <c r="A1583" s="534">
        <v>45653</v>
      </c>
      <c r="B1583" s="195" t="s">
        <v>743</v>
      </c>
      <c r="C1583" s="485">
        <v>50000</v>
      </c>
      <c r="D1583" s="41"/>
      <c r="E1583" s="41"/>
      <c r="F1583" s="640" t="s">
        <v>1047</v>
      </c>
      <c r="G1583" s="640" t="s">
        <v>715</v>
      </c>
      <c r="H1583" s="640"/>
    </row>
    <row r="1584" spans="1:8" x14ac:dyDescent="0.3">
      <c r="A1584" s="534">
        <v>45654</v>
      </c>
      <c r="B1584" s="195" t="s">
        <v>743</v>
      </c>
      <c r="C1584" s="485">
        <v>50000</v>
      </c>
      <c r="D1584" s="41"/>
      <c r="E1584" s="41"/>
      <c r="F1584" s="640" t="s">
        <v>1134</v>
      </c>
      <c r="G1584" s="640" t="s">
        <v>567</v>
      </c>
      <c r="H1584" s="640"/>
    </row>
    <row r="1585" spans="1:8" x14ac:dyDescent="0.3">
      <c r="A1585" s="534">
        <v>45655</v>
      </c>
      <c r="B1585" s="195" t="s">
        <v>488</v>
      </c>
      <c r="C1585" s="485">
        <v>12827</v>
      </c>
      <c r="D1585" s="41"/>
      <c r="E1585" s="41"/>
      <c r="F1585" s="640" t="s">
        <v>488</v>
      </c>
      <c r="G1585" s="640" t="s">
        <v>488</v>
      </c>
      <c r="H1585" s="640" t="s">
        <v>488</v>
      </c>
    </row>
    <row r="1586" spans="1:8" x14ac:dyDescent="0.3">
      <c r="A1586" s="534">
        <v>45655</v>
      </c>
      <c r="B1586" s="195" t="s">
        <v>489</v>
      </c>
      <c r="C1586" s="485"/>
      <c r="D1586" s="41">
        <v>1790</v>
      </c>
      <c r="E1586" s="41"/>
      <c r="F1586" s="640" t="s">
        <v>489</v>
      </c>
      <c r="G1586" s="640" t="s">
        <v>489</v>
      </c>
      <c r="H1586" s="640" t="s">
        <v>489</v>
      </c>
    </row>
    <row r="1587" spans="1:8" x14ac:dyDescent="0.3">
      <c r="A1587" s="534">
        <v>45655</v>
      </c>
      <c r="B1587" s="195" t="s">
        <v>490</v>
      </c>
      <c r="C1587" s="485"/>
      <c r="D1587" s="41">
        <v>170</v>
      </c>
      <c r="E1587" s="41"/>
      <c r="F1587" s="640" t="s">
        <v>490</v>
      </c>
      <c r="G1587" s="640" t="s">
        <v>490</v>
      </c>
      <c r="H1587" s="640" t="s">
        <v>490</v>
      </c>
    </row>
    <row r="1588" spans="1:8" x14ac:dyDescent="0.3">
      <c r="A1588" s="534">
        <v>45656</v>
      </c>
      <c r="B1588" s="195" t="s">
        <v>743</v>
      </c>
      <c r="C1588" s="485">
        <v>10000</v>
      </c>
      <c r="D1588" s="485"/>
      <c r="E1588" s="41"/>
      <c r="F1588" s="640" t="s">
        <v>1048</v>
      </c>
      <c r="G1588" s="640" t="s">
        <v>422</v>
      </c>
      <c r="H1588" s="640"/>
    </row>
    <row r="1589" spans="1:8" x14ac:dyDescent="0.3">
      <c r="A1589" s="534">
        <v>45656</v>
      </c>
      <c r="B1589" s="195" t="s">
        <v>743</v>
      </c>
      <c r="C1589" s="485">
        <v>1155000</v>
      </c>
      <c r="D1589" s="485"/>
      <c r="E1589" s="41"/>
      <c r="F1589" s="640" t="s">
        <v>406</v>
      </c>
      <c r="G1589" s="640" t="s">
        <v>406</v>
      </c>
      <c r="H1589" s="640"/>
    </row>
    <row r="1590" spans="1:8" x14ac:dyDescent="0.3">
      <c r="A1590" s="534">
        <v>45657</v>
      </c>
      <c r="B1590" s="195" t="s">
        <v>743</v>
      </c>
      <c r="C1590" s="485">
        <v>50000</v>
      </c>
      <c r="D1590" s="41"/>
      <c r="E1590" s="41"/>
      <c r="F1590" s="640" t="s">
        <v>1049</v>
      </c>
      <c r="G1590" s="640" t="s">
        <v>465</v>
      </c>
      <c r="H1590" s="640"/>
    </row>
    <row r="1591" spans="1:8" x14ac:dyDescent="0.3">
      <c r="A1591" s="534">
        <v>45657</v>
      </c>
      <c r="B1591" s="195" t="s">
        <v>743</v>
      </c>
      <c r="C1591" s="485">
        <v>10000</v>
      </c>
      <c r="D1591" s="41"/>
      <c r="E1591" s="41"/>
      <c r="F1591" s="640" t="s">
        <v>1050</v>
      </c>
      <c r="G1591" s="640" t="s">
        <v>464</v>
      </c>
      <c r="H1591" s="640"/>
    </row>
    <row r="1592" spans="1:8" x14ac:dyDescent="0.3">
      <c r="A1592" s="534">
        <v>45657</v>
      </c>
      <c r="B1592" s="195" t="s">
        <v>743</v>
      </c>
      <c r="C1592" s="485">
        <v>100000</v>
      </c>
      <c r="D1592" s="41"/>
      <c r="E1592" s="41"/>
      <c r="F1592" s="640" t="s">
        <v>1051</v>
      </c>
      <c r="G1592" s="640" t="s">
        <v>864</v>
      </c>
      <c r="H1592" s="640"/>
    </row>
    <row r="1593" spans="1:8" x14ac:dyDescent="0.3">
      <c r="A1593" s="534">
        <v>45657</v>
      </c>
      <c r="B1593" s="195" t="s">
        <v>743</v>
      </c>
      <c r="C1593" s="485">
        <v>10000</v>
      </c>
      <c r="D1593" s="41"/>
      <c r="E1593" s="41"/>
      <c r="F1593" s="640" t="s">
        <v>432</v>
      </c>
      <c r="G1593" s="640" t="s">
        <v>432</v>
      </c>
      <c r="H1593" s="640" t="s">
        <v>432</v>
      </c>
    </row>
    <row r="1594" spans="1:8" x14ac:dyDescent="0.3">
      <c r="A1594" s="534">
        <v>45657</v>
      </c>
      <c r="B1594" s="195" t="s">
        <v>130</v>
      </c>
      <c r="C1594" s="485"/>
      <c r="D1594" s="41">
        <v>39655</v>
      </c>
      <c r="E1594" s="41"/>
      <c r="F1594" s="640" t="s">
        <v>793</v>
      </c>
      <c r="G1594" s="640" t="s">
        <v>793</v>
      </c>
      <c r="H1594" s="640" t="s">
        <v>793</v>
      </c>
    </row>
    <row r="1595" spans="1:8" x14ac:dyDescent="0.3">
      <c r="A1595" s="402"/>
      <c r="B1595" s="399" t="s">
        <v>218</v>
      </c>
      <c r="C1595" s="577">
        <f>SUM(C1542:C1594)</f>
        <v>14484553</v>
      </c>
      <c r="D1595" s="577">
        <f>SUM(D1542:D1594)</f>
        <v>4096615</v>
      </c>
      <c r="E1595" s="41"/>
      <c r="F1595" s="204"/>
      <c r="G1595" s="204"/>
      <c r="H1595" s="204"/>
    </row>
    <row r="1596" spans="1:8" ht="17.25" thickBot="1" x14ac:dyDescent="0.35">
      <c r="A1596" s="578"/>
      <c r="B1596" s="27" t="s">
        <v>129</v>
      </c>
      <c r="C1596" s="228">
        <f>SUM(C4+C1110+C1151+C1190+C1234+C1274+C1312+C1360+C1403+C1448+C1493+C1541)</f>
        <v>59327447</v>
      </c>
      <c r="D1596" s="228">
        <f>SUM(D4+D1110+D1151+D1190+D1234+D1274+D1312+D1360+D1403+D1448+D1493+D1541)</f>
        <v>53430815</v>
      </c>
      <c r="E1596" s="541">
        <f>C1596-D1596</f>
        <v>5896632</v>
      </c>
      <c r="F1596" s="28"/>
      <c r="G1596" s="28"/>
      <c r="H1596" s="28"/>
    </row>
  </sheetData>
  <sheetProtection password="EC4E" sheet="1" objects="1" scenarios="1"/>
  <mergeCells count="1">
    <mergeCell ref="A1:F1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1:L2209"/>
  <sheetViews>
    <sheetView zoomScale="90" zoomScaleNormal="90" workbookViewId="0">
      <selection activeCell="J1755" sqref="A1:XFD1048576"/>
    </sheetView>
  </sheetViews>
  <sheetFormatPr defaultRowHeight="16.5" x14ac:dyDescent="0.3"/>
  <cols>
    <col min="2" max="2" width="12.5" style="29" customWidth="1"/>
    <col min="3" max="3" width="12.5" style="223" customWidth="1"/>
    <col min="4" max="4" width="14.75" style="30" customWidth="1"/>
    <col min="5" max="5" width="28" style="223" customWidth="1"/>
    <col min="6" max="6" width="14.75" style="224" customWidth="1"/>
    <col min="7" max="7" width="17.25" style="29" customWidth="1"/>
    <col min="8" max="8" width="16.625" customWidth="1"/>
    <col min="9" max="9" width="11.875" style="46" bestFit="1" customWidth="1"/>
    <col min="10" max="10" width="10.875" bestFit="1" customWidth="1"/>
  </cols>
  <sheetData>
    <row r="1" spans="2:12" ht="36" customHeight="1" x14ac:dyDescent="0.3">
      <c r="B1" s="759" t="s">
        <v>69</v>
      </c>
      <c r="C1" s="759"/>
      <c r="D1" s="759"/>
      <c r="E1" s="759"/>
      <c r="F1" s="759"/>
      <c r="G1" s="759"/>
      <c r="H1" s="20"/>
      <c r="I1" s="47"/>
      <c r="J1" s="20"/>
      <c r="K1" s="20"/>
      <c r="L1" s="20"/>
    </row>
    <row r="2" spans="2:12" ht="23.25" customHeight="1" thickBot="1" x14ac:dyDescent="0.35">
      <c r="B2" s="760" t="s">
        <v>267</v>
      </c>
      <c r="C2" s="760"/>
      <c r="D2" s="760"/>
      <c r="E2" s="760"/>
      <c r="F2" s="760"/>
      <c r="G2" s="760"/>
    </row>
    <row r="3" spans="2:12" ht="22.5" customHeight="1" thickBot="1" x14ac:dyDescent="0.35">
      <c r="B3" s="31" t="s">
        <v>70</v>
      </c>
      <c r="C3" s="49" t="s">
        <v>71</v>
      </c>
      <c r="D3" s="131" t="s">
        <v>72</v>
      </c>
      <c r="E3" s="49" t="s">
        <v>73</v>
      </c>
      <c r="F3" s="110" t="s">
        <v>74</v>
      </c>
      <c r="G3" s="33" t="s">
        <v>75</v>
      </c>
    </row>
    <row r="4" spans="2:12" ht="16.5" hidden="1" customHeight="1" x14ac:dyDescent="0.3">
      <c r="B4" s="240">
        <v>43832</v>
      </c>
      <c r="C4" s="237" t="s">
        <v>147</v>
      </c>
      <c r="D4" s="241"/>
      <c r="E4" s="239" t="s">
        <v>145</v>
      </c>
      <c r="F4" s="242">
        <v>90000</v>
      </c>
      <c r="G4" s="244" t="s">
        <v>146</v>
      </c>
    </row>
    <row r="5" spans="2:12" ht="16.5" hidden="1" customHeight="1" x14ac:dyDescent="0.3">
      <c r="B5" s="240">
        <v>43836</v>
      </c>
      <c r="C5" s="237" t="s">
        <v>144</v>
      </c>
      <c r="D5" s="241"/>
      <c r="E5" s="239" t="s">
        <v>145</v>
      </c>
      <c r="F5" s="242">
        <v>100000</v>
      </c>
      <c r="G5" s="244" t="s">
        <v>146</v>
      </c>
    </row>
    <row r="6" spans="2:12" ht="16.5" hidden="1" customHeight="1" x14ac:dyDescent="0.3">
      <c r="B6" s="240">
        <v>43836</v>
      </c>
      <c r="C6" s="237" t="s">
        <v>144</v>
      </c>
      <c r="D6" s="241"/>
      <c r="E6" s="239" t="s">
        <v>145</v>
      </c>
      <c r="F6" s="242">
        <v>30000</v>
      </c>
      <c r="G6" s="244" t="s">
        <v>146</v>
      </c>
    </row>
    <row r="7" spans="2:12" ht="16.5" hidden="1" customHeight="1" x14ac:dyDescent="0.3">
      <c r="B7" s="240">
        <v>43836</v>
      </c>
      <c r="C7" s="237" t="s">
        <v>144</v>
      </c>
      <c r="D7" s="241"/>
      <c r="E7" s="239" t="s">
        <v>145</v>
      </c>
      <c r="F7" s="242">
        <v>10000</v>
      </c>
      <c r="G7" s="244" t="s">
        <v>146</v>
      </c>
    </row>
    <row r="8" spans="2:12" ht="16.5" hidden="1" customHeight="1" x14ac:dyDescent="0.3">
      <c r="B8" s="240">
        <v>43836</v>
      </c>
      <c r="C8" s="237" t="s">
        <v>144</v>
      </c>
      <c r="D8" s="241"/>
      <c r="E8" s="239" t="s">
        <v>145</v>
      </c>
      <c r="F8" s="242">
        <v>270000</v>
      </c>
      <c r="G8" s="244" t="s">
        <v>146</v>
      </c>
    </row>
    <row r="9" spans="2:12" ht="16.5" hidden="1" customHeight="1" x14ac:dyDescent="0.3">
      <c r="B9" s="240">
        <v>43836</v>
      </c>
      <c r="C9" s="237" t="s">
        <v>144</v>
      </c>
      <c r="D9" s="241"/>
      <c r="E9" s="239" t="s">
        <v>145</v>
      </c>
      <c r="F9" s="242">
        <v>400000</v>
      </c>
      <c r="G9" s="244" t="s">
        <v>146</v>
      </c>
    </row>
    <row r="10" spans="2:12" ht="16.5" hidden="1" customHeight="1" x14ac:dyDescent="0.3">
      <c r="B10" s="240">
        <v>43836</v>
      </c>
      <c r="C10" s="237" t="s">
        <v>144</v>
      </c>
      <c r="D10" s="241"/>
      <c r="E10" s="239" t="s">
        <v>145</v>
      </c>
      <c r="F10" s="242">
        <v>1000000</v>
      </c>
      <c r="G10" s="244" t="s">
        <v>146</v>
      </c>
    </row>
    <row r="11" spans="2:12" ht="16.5" hidden="1" customHeight="1" x14ac:dyDescent="0.3">
      <c r="B11" s="240">
        <v>43838</v>
      </c>
      <c r="C11" s="237" t="s">
        <v>144</v>
      </c>
      <c r="D11" s="241"/>
      <c r="E11" s="239" t="s">
        <v>145</v>
      </c>
      <c r="F11" s="242">
        <v>550000</v>
      </c>
      <c r="G11" s="244" t="s">
        <v>146</v>
      </c>
    </row>
    <row r="12" spans="2:12" ht="16.5" hidden="1" customHeight="1" x14ac:dyDescent="0.3">
      <c r="B12" s="240">
        <v>43838</v>
      </c>
      <c r="C12" s="237" t="s">
        <v>144</v>
      </c>
      <c r="D12" s="241"/>
      <c r="E12" s="239" t="s">
        <v>145</v>
      </c>
      <c r="F12" s="242">
        <v>1000000</v>
      </c>
      <c r="G12" s="244" t="s">
        <v>146</v>
      </c>
    </row>
    <row r="13" spans="2:12" ht="16.5" hidden="1" customHeight="1" x14ac:dyDescent="0.3">
      <c r="B13" s="240">
        <v>43839</v>
      </c>
      <c r="C13" s="237" t="s">
        <v>144</v>
      </c>
      <c r="D13" s="241"/>
      <c r="E13" s="239" t="s">
        <v>145</v>
      </c>
      <c r="F13" s="242">
        <v>10000</v>
      </c>
      <c r="G13" s="244" t="s">
        <v>146</v>
      </c>
    </row>
    <row r="14" spans="2:12" ht="16.5" hidden="1" customHeight="1" x14ac:dyDescent="0.3">
      <c r="B14" s="240">
        <v>43839</v>
      </c>
      <c r="C14" s="237" t="s">
        <v>144</v>
      </c>
      <c r="D14" s="241"/>
      <c r="E14" s="239" t="s">
        <v>145</v>
      </c>
      <c r="F14" s="242">
        <v>20000</v>
      </c>
      <c r="G14" s="244" t="s">
        <v>146</v>
      </c>
    </row>
    <row r="15" spans="2:12" ht="16.5" hidden="1" customHeight="1" x14ac:dyDescent="0.3">
      <c r="B15" s="240">
        <v>43840</v>
      </c>
      <c r="C15" s="237" t="s">
        <v>144</v>
      </c>
      <c r="D15" s="241"/>
      <c r="E15" s="239" t="s">
        <v>145</v>
      </c>
      <c r="F15" s="242">
        <v>10000</v>
      </c>
      <c r="G15" s="244" t="s">
        <v>146</v>
      </c>
    </row>
    <row r="16" spans="2:12" ht="16.5" hidden="1" customHeight="1" x14ac:dyDescent="0.3">
      <c r="B16" s="240">
        <v>43840</v>
      </c>
      <c r="C16" s="237" t="s">
        <v>144</v>
      </c>
      <c r="D16" s="241"/>
      <c r="E16" s="239" t="s">
        <v>145</v>
      </c>
      <c r="F16" s="242">
        <v>10000</v>
      </c>
      <c r="G16" s="244" t="s">
        <v>146</v>
      </c>
    </row>
    <row r="17" spans="2:7" ht="16.5" hidden="1" customHeight="1" x14ac:dyDescent="0.3">
      <c r="B17" s="240">
        <v>43840</v>
      </c>
      <c r="C17" s="237" t="s">
        <v>144</v>
      </c>
      <c r="D17" s="241"/>
      <c r="E17" s="239" t="s">
        <v>145</v>
      </c>
      <c r="F17" s="242">
        <v>20000</v>
      </c>
      <c r="G17" s="244" t="s">
        <v>146</v>
      </c>
    </row>
    <row r="18" spans="2:7" ht="16.5" hidden="1" customHeight="1" x14ac:dyDescent="0.3">
      <c r="B18" s="240">
        <v>43843</v>
      </c>
      <c r="C18" s="237" t="s">
        <v>144</v>
      </c>
      <c r="D18" s="241"/>
      <c r="E18" s="239" t="s">
        <v>145</v>
      </c>
      <c r="F18" s="242">
        <v>90000</v>
      </c>
      <c r="G18" s="244" t="s">
        <v>146</v>
      </c>
    </row>
    <row r="19" spans="2:7" ht="16.5" hidden="1" customHeight="1" x14ac:dyDescent="0.3">
      <c r="B19" s="240">
        <v>43844</v>
      </c>
      <c r="C19" s="237" t="s">
        <v>144</v>
      </c>
      <c r="D19" s="241"/>
      <c r="E19" s="239" t="s">
        <v>145</v>
      </c>
      <c r="F19" s="242">
        <v>10000</v>
      </c>
      <c r="G19" s="244" t="s">
        <v>146</v>
      </c>
    </row>
    <row r="20" spans="2:7" ht="16.5" hidden="1" customHeight="1" x14ac:dyDescent="0.3">
      <c r="B20" s="240">
        <v>43845</v>
      </c>
      <c r="C20" s="237" t="s">
        <v>144</v>
      </c>
      <c r="D20" s="241"/>
      <c r="E20" s="239" t="s">
        <v>145</v>
      </c>
      <c r="F20" s="242">
        <v>5000</v>
      </c>
      <c r="G20" s="244" t="s">
        <v>146</v>
      </c>
    </row>
    <row r="21" spans="2:7" ht="16.5" hidden="1" customHeight="1" x14ac:dyDescent="0.3">
      <c r="B21" s="240">
        <v>43846</v>
      </c>
      <c r="C21" s="237" t="s">
        <v>144</v>
      </c>
      <c r="D21" s="241"/>
      <c r="E21" s="239" t="s">
        <v>145</v>
      </c>
      <c r="F21" s="242">
        <v>10000</v>
      </c>
      <c r="G21" s="244" t="s">
        <v>146</v>
      </c>
    </row>
    <row r="22" spans="2:7" ht="16.5" hidden="1" customHeight="1" x14ac:dyDescent="0.3">
      <c r="B22" s="240">
        <v>43847</v>
      </c>
      <c r="C22" s="237" t="s">
        <v>144</v>
      </c>
      <c r="D22" s="241"/>
      <c r="E22" s="239" t="s">
        <v>145</v>
      </c>
      <c r="F22" s="242">
        <v>790000</v>
      </c>
      <c r="G22" s="244" t="s">
        <v>146</v>
      </c>
    </row>
    <row r="23" spans="2:7" ht="16.5" hidden="1" customHeight="1" x14ac:dyDescent="0.3">
      <c r="B23" s="240">
        <v>43850</v>
      </c>
      <c r="C23" s="237" t="s">
        <v>144</v>
      </c>
      <c r="D23" s="241"/>
      <c r="E23" s="239" t="s">
        <v>145</v>
      </c>
      <c r="F23" s="242">
        <v>30000</v>
      </c>
      <c r="G23" s="244" t="s">
        <v>146</v>
      </c>
    </row>
    <row r="24" spans="2:7" ht="16.5" hidden="1" customHeight="1" x14ac:dyDescent="0.3">
      <c r="B24" s="240">
        <v>43850</v>
      </c>
      <c r="C24" s="237" t="s">
        <v>144</v>
      </c>
      <c r="D24" s="241"/>
      <c r="E24" s="239" t="s">
        <v>145</v>
      </c>
      <c r="F24" s="242">
        <v>10000</v>
      </c>
      <c r="G24" s="244" t="s">
        <v>146</v>
      </c>
    </row>
    <row r="25" spans="2:7" ht="16.5" hidden="1" customHeight="1" x14ac:dyDescent="0.3">
      <c r="B25" s="240">
        <v>43850</v>
      </c>
      <c r="C25" s="237" t="s">
        <v>144</v>
      </c>
      <c r="D25" s="241"/>
      <c r="E25" s="239" t="s">
        <v>145</v>
      </c>
      <c r="F25" s="242">
        <v>125000</v>
      </c>
      <c r="G25" s="244" t="s">
        <v>146</v>
      </c>
    </row>
    <row r="26" spans="2:7" ht="16.5" hidden="1" customHeight="1" x14ac:dyDescent="0.3">
      <c r="B26" s="240">
        <v>43850</v>
      </c>
      <c r="C26" s="237" t="s">
        <v>144</v>
      </c>
      <c r="D26" s="241"/>
      <c r="E26" s="239" t="s">
        <v>145</v>
      </c>
      <c r="F26" s="242">
        <v>100000</v>
      </c>
      <c r="G26" s="244" t="s">
        <v>146</v>
      </c>
    </row>
    <row r="27" spans="2:7" ht="16.5" hidden="1" customHeight="1" x14ac:dyDescent="0.3">
      <c r="B27" s="240">
        <v>43852</v>
      </c>
      <c r="C27" s="237" t="s">
        <v>144</v>
      </c>
      <c r="D27" s="241"/>
      <c r="E27" s="239" t="s">
        <v>145</v>
      </c>
      <c r="F27" s="242">
        <v>30000</v>
      </c>
      <c r="G27" s="244" t="s">
        <v>146</v>
      </c>
    </row>
    <row r="28" spans="2:7" ht="16.5" hidden="1" customHeight="1" x14ac:dyDescent="0.3">
      <c r="B28" s="240">
        <v>43852</v>
      </c>
      <c r="C28" s="237" t="s">
        <v>144</v>
      </c>
      <c r="D28" s="241"/>
      <c r="E28" s="239" t="s">
        <v>145</v>
      </c>
      <c r="F28" s="242">
        <v>140000</v>
      </c>
      <c r="G28" s="244" t="s">
        <v>146</v>
      </c>
    </row>
    <row r="29" spans="2:7" ht="16.5" hidden="1" customHeight="1" x14ac:dyDescent="0.3">
      <c r="B29" s="240">
        <v>43853</v>
      </c>
      <c r="C29" s="237" t="s">
        <v>144</v>
      </c>
      <c r="D29" s="241"/>
      <c r="E29" s="239" t="s">
        <v>145</v>
      </c>
      <c r="F29" s="242">
        <v>20000</v>
      </c>
      <c r="G29" s="244" t="s">
        <v>146</v>
      </c>
    </row>
    <row r="30" spans="2:7" ht="16.5" hidden="1" customHeight="1" x14ac:dyDescent="0.3">
      <c r="B30" s="240">
        <v>43857</v>
      </c>
      <c r="C30" s="237" t="s">
        <v>144</v>
      </c>
      <c r="D30" s="241"/>
      <c r="E30" s="239" t="s">
        <v>145</v>
      </c>
      <c r="F30" s="242">
        <v>120000</v>
      </c>
      <c r="G30" s="244" t="s">
        <v>146</v>
      </c>
    </row>
    <row r="31" spans="2:7" ht="16.5" hidden="1" customHeight="1" x14ac:dyDescent="0.3">
      <c r="B31" s="240">
        <v>43858</v>
      </c>
      <c r="C31" s="237" t="s">
        <v>144</v>
      </c>
      <c r="D31" s="241"/>
      <c r="E31" s="239" t="s">
        <v>145</v>
      </c>
      <c r="F31" s="242">
        <v>10000</v>
      </c>
      <c r="G31" s="244" t="s">
        <v>146</v>
      </c>
    </row>
    <row r="32" spans="2:7" ht="16.5" hidden="1" customHeight="1" x14ac:dyDescent="0.3">
      <c r="B32" s="240">
        <v>43858</v>
      </c>
      <c r="C32" s="237" t="s">
        <v>144</v>
      </c>
      <c r="D32" s="241"/>
      <c r="E32" s="239" t="s">
        <v>145</v>
      </c>
      <c r="F32" s="242">
        <v>30000</v>
      </c>
      <c r="G32" s="244" t="s">
        <v>146</v>
      </c>
    </row>
    <row r="33" spans="2:7" ht="16.5" hidden="1" customHeight="1" x14ac:dyDescent="0.3">
      <c r="B33" s="240">
        <v>43859</v>
      </c>
      <c r="C33" s="237" t="s">
        <v>144</v>
      </c>
      <c r="D33" s="241"/>
      <c r="E33" s="239" t="s">
        <v>145</v>
      </c>
      <c r="F33" s="242">
        <v>10000</v>
      </c>
      <c r="G33" s="244" t="s">
        <v>146</v>
      </c>
    </row>
    <row r="34" spans="2:7" ht="16.5" hidden="1" customHeight="1" x14ac:dyDescent="0.3">
      <c r="B34" s="240">
        <v>43859</v>
      </c>
      <c r="C34" s="237" t="s">
        <v>144</v>
      </c>
      <c r="D34" s="241"/>
      <c r="E34" s="239" t="s">
        <v>145</v>
      </c>
      <c r="F34" s="242">
        <v>1500000</v>
      </c>
      <c r="G34" s="244" t="s">
        <v>146</v>
      </c>
    </row>
    <row r="35" spans="2:7" ht="16.5" hidden="1" customHeight="1" x14ac:dyDescent="0.3">
      <c r="B35" s="240">
        <v>43860</v>
      </c>
      <c r="C35" s="237" t="s">
        <v>144</v>
      </c>
      <c r="D35" s="241"/>
      <c r="E35" s="239" t="s">
        <v>145</v>
      </c>
      <c r="F35" s="242">
        <v>1525000</v>
      </c>
      <c r="G35" s="244" t="s">
        <v>146</v>
      </c>
    </row>
    <row r="36" spans="2:7" ht="16.5" hidden="1" customHeight="1" x14ac:dyDescent="0.3">
      <c r="B36" s="240">
        <v>43861</v>
      </c>
      <c r="C36" s="237" t="s">
        <v>144</v>
      </c>
      <c r="D36" s="241"/>
      <c r="E36" s="239" t="s">
        <v>145</v>
      </c>
      <c r="F36" s="242">
        <v>10000</v>
      </c>
      <c r="G36" s="244" t="s">
        <v>146</v>
      </c>
    </row>
    <row r="37" spans="2:7" ht="17.25" hidden="1" customHeight="1" thickBot="1" x14ac:dyDescent="0.35">
      <c r="B37" s="232">
        <v>43861</v>
      </c>
      <c r="C37" s="201" t="s">
        <v>126</v>
      </c>
      <c r="D37" s="134"/>
      <c r="E37" s="245" t="s">
        <v>127</v>
      </c>
      <c r="F37" s="233">
        <v>50000</v>
      </c>
      <c r="G37" s="236" t="s">
        <v>128</v>
      </c>
    </row>
    <row r="38" spans="2:7" ht="16.5" hidden="1" customHeight="1" x14ac:dyDescent="0.3">
      <c r="B38" s="240">
        <v>43862</v>
      </c>
      <c r="C38" s="237" t="s">
        <v>159</v>
      </c>
      <c r="D38" s="241"/>
      <c r="E38" s="239" t="s">
        <v>160</v>
      </c>
      <c r="F38" s="242">
        <v>10000</v>
      </c>
      <c r="G38" s="244" t="s">
        <v>161</v>
      </c>
    </row>
    <row r="39" spans="2:7" ht="16.5" hidden="1" customHeight="1" x14ac:dyDescent="0.3">
      <c r="B39" s="240">
        <v>43864</v>
      </c>
      <c r="C39" s="237" t="s">
        <v>159</v>
      </c>
      <c r="D39" s="241"/>
      <c r="E39" s="239" t="s">
        <v>160</v>
      </c>
      <c r="F39" s="242">
        <v>40000</v>
      </c>
      <c r="G39" s="244" t="s">
        <v>161</v>
      </c>
    </row>
    <row r="40" spans="2:7" ht="16.5" hidden="1" customHeight="1" x14ac:dyDescent="0.3">
      <c r="B40" s="240">
        <v>43866</v>
      </c>
      <c r="C40" s="237" t="s">
        <v>159</v>
      </c>
      <c r="D40" s="241"/>
      <c r="E40" s="239" t="s">
        <v>160</v>
      </c>
      <c r="F40" s="242">
        <v>100000</v>
      </c>
      <c r="G40" s="244" t="s">
        <v>161</v>
      </c>
    </row>
    <row r="41" spans="2:7" ht="16.5" hidden="1" customHeight="1" x14ac:dyDescent="0.3">
      <c r="B41" s="240">
        <v>43866</v>
      </c>
      <c r="C41" s="237" t="s">
        <v>159</v>
      </c>
      <c r="D41" s="241"/>
      <c r="E41" s="239" t="s">
        <v>160</v>
      </c>
      <c r="F41" s="242">
        <v>30000</v>
      </c>
      <c r="G41" s="244" t="s">
        <v>161</v>
      </c>
    </row>
    <row r="42" spans="2:7" ht="16.5" hidden="1" customHeight="1" x14ac:dyDescent="0.3">
      <c r="B42" s="240">
        <v>43866</v>
      </c>
      <c r="C42" s="237" t="s">
        <v>159</v>
      </c>
      <c r="D42" s="241"/>
      <c r="E42" s="239" t="s">
        <v>160</v>
      </c>
      <c r="F42" s="242">
        <v>280000</v>
      </c>
      <c r="G42" s="244" t="s">
        <v>161</v>
      </c>
    </row>
    <row r="43" spans="2:7" ht="16.5" hidden="1" customHeight="1" x14ac:dyDescent="0.3">
      <c r="B43" s="240">
        <v>43867</v>
      </c>
      <c r="C43" s="237" t="s">
        <v>159</v>
      </c>
      <c r="D43" s="241"/>
      <c r="E43" s="239" t="s">
        <v>160</v>
      </c>
      <c r="F43" s="242">
        <v>10000</v>
      </c>
      <c r="G43" s="244" t="s">
        <v>161</v>
      </c>
    </row>
    <row r="44" spans="2:7" ht="16.5" hidden="1" customHeight="1" x14ac:dyDescent="0.3">
      <c r="B44" s="240">
        <v>43867</v>
      </c>
      <c r="C44" s="237" t="s">
        <v>159</v>
      </c>
      <c r="D44" s="241"/>
      <c r="E44" s="239" t="s">
        <v>160</v>
      </c>
      <c r="F44" s="242">
        <v>40000</v>
      </c>
      <c r="G44" s="244" t="s">
        <v>161</v>
      </c>
    </row>
    <row r="45" spans="2:7" ht="16.5" hidden="1" customHeight="1" x14ac:dyDescent="0.3">
      <c r="B45" s="240">
        <v>43868</v>
      </c>
      <c r="C45" s="237" t="s">
        <v>159</v>
      </c>
      <c r="D45" s="241"/>
      <c r="E45" s="239" t="s">
        <v>160</v>
      </c>
      <c r="F45" s="242">
        <v>20000</v>
      </c>
      <c r="G45" s="244" t="s">
        <v>161</v>
      </c>
    </row>
    <row r="46" spans="2:7" ht="16.5" hidden="1" customHeight="1" x14ac:dyDescent="0.3">
      <c r="B46" s="240">
        <v>43868</v>
      </c>
      <c r="C46" s="237" t="s">
        <v>159</v>
      </c>
      <c r="D46" s="241"/>
      <c r="E46" s="239" t="s">
        <v>160</v>
      </c>
      <c r="F46" s="242">
        <v>490000</v>
      </c>
      <c r="G46" s="244" t="s">
        <v>161</v>
      </c>
    </row>
    <row r="47" spans="2:7" ht="16.5" hidden="1" customHeight="1" x14ac:dyDescent="0.3">
      <c r="B47" s="240">
        <v>43871</v>
      </c>
      <c r="C47" s="237" t="s">
        <v>159</v>
      </c>
      <c r="D47" s="241"/>
      <c r="E47" s="239" t="s">
        <v>160</v>
      </c>
      <c r="F47" s="242">
        <v>10000</v>
      </c>
      <c r="G47" s="244" t="s">
        <v>161</v>
      </c>
    </row>
    <row r="48" spans="2:7" ht="16.5" hidden="1" customHeight="1" x14ac:dyDescent="0.3">
      <c r="B48" s="240">
        <v>43871</v>
      </c>
      <c r="C48" s="237" t="s">
        <v>159</v>
      </c>
      <c r="D48" s="241"/>
      <c r="E48" s="239" t="s">
        <v>160</v>
      </c>
      <c r="F48" s="242">
        <v>20000</v>
      </c>
      <c r="G48" s="244" t="s">
        <v>161</v>
      </c>
    </row>
    <row r="49" spans="2:7" ht="16.5" hidden="1" customHeight="1" x14ac:dyDescent="0.3">
      <c r="B49" s="240">
        <v>43871</v>
      </c>
      <c r="C49" s="237" t="s">
        <v>159</v>
      </c>
      <c r="D49" s="241"/>
      <c r="E49" s="239" t="s">
        <v>160</v>
      </c>
      <c r="F49" s="242">
        <v>10000</v>
      </c>
      <c r="G49" s="244" t="s">
        <v>161</v>
      </c>
    </row>
    <row r="50" spans="2:7" ht="16.5" hidden="1" customHeight="1" x14ac:dyDescent="0.3">
      <c r="B50" s="240">
        <v>43871</v>
      </c>
      <c r="C50" s="237" t="s">
        <v>159</v>
      </c>
      <c r="D50" s="241"/>
      <c r="E50" s="239" t="s">
        <v>160</v>
      </c>
      <c r="F50" s="242">
        <v>50000</v>
      </c>
      <c r="G50" s="244" t="s">
        <v>161</v>
      </c>
    </row>
    <row r="51" spans="2:7" ht="16.5" hidden="1" customHeight="1" x14ac:dyDescent="0.3">
      <c r="B51" s="240">
        <v>43873</v>
      </c>
      <c r="C51" s="237" t="s">
        <v>159</v>
      </c>
      <c r="D51" s="241"/>
      <c r="E51" s="239" t="s">
        <v>160</v>
      </c>
      <c r="F51" s="242">
        <v>500000</v>
      </c>
      <c r="G51" s="244" t="s">
        <v>161</v>
      </c>
    </row>
    <row r="52" spans="2:7" ht="16.5" hidden="1" customHeight="1" x14ac:dyDescent="0.3">
      <c r="B52" s="240">
        <v>43873</v>
      </c>
      <c r="C52" s="237" t="s">
        <v>159</v>
      </c>
      <c r="D52" s="241"/>
      <c r="E52" s="239" t="s">
        <v>160</v>
      </c>
      <c r="F52" s="242">
        <v>100000</v>
      </c>
      <c r="G52" s="244" t="s">
        <v>161</v>
      </c>
    </row>
    <row r="53" spans="2:7" ht="16.5" hidden="1" customHeight="1" x14ac:dyDescent="0.3">
      <c r="B53" s="240">
        <v>43874</v>
      </c>
      <c r="C53" s="237" t="s">
        <v>159</v>
      </c>
      <c r="D53" s="241"/>
      <c r="E53" s="239" t="s">
        <v>160</v>
      </c>
      <c r="F53" s="242">
        <v>10000</v>
      </c>
      <c r="G53" s="244" t="s">
        <v>161</v>
      </c>
    </row>
    <row r="54" spans="2:7" ht="16.5" hidden="1" customHeight="1" x14ac:dyDescent="0.3">
      <c r="B54" s="240">
        <v>43875</v>
      </c>
      <c r="C54" s="237" t="s">
        <v>159</v>
      </c>
      <c r="D54" s="241"/>
      <c r="E54" s="239" t="s">
        <v>160</v>
      </c>
      <c r="F54" s="242">
        <v>5000</v>
      </c>
      <c r="G54" s="244" t="s">
        <v>161</v>
      </c>
    </row>
    <row r="55" spans="2:7" ht="16.5" hidden="1" customHeight="1" x14ac:dyDescent="0.3">
      <c r="B55" s="240">
        <v>43876</v>
      </c>
      <c r="C55" s="237" t="s">
        <v>126</v>
      </c>
      <c r="D55" s="241"/>
      <c r="E55" s="239" t="s">
        <v>127</v>
      </c>
      <c r="F55" s="242">
        <v>810000</v>
      </c>
      <c r="G55" s="244" t="s">
        <v>128</v>
      </c>
    </row>
    <row r="56" spans="2:7" ht="16.5" hidden="1" customHeight="1" x14ac:dyDescent="0.3">
      <c r="B56" s="240">
        <v>43880</v>
      </c>
      <c r="C56" s="237" t="s">
        <v>159</v>
      </c>
      <c r="D56" s="241"/>
      <c r="E56" s="239" t="s">
        <v>160</v>
      </c>
      <c r="F56" s="242">
        <v>910000</v>
      </c>
      <c r="G56" s="244" t="s">
        <v>161</v>
      </c>
    </row>
    <row r="57" spans="2:7" ht="16.5" hidden="1" customHeight="1" x14ac:dyDescent="0.3">
      <c r="B57" s="231">
        <v>43880</v>
      </c>
      <c r="C57" s="200" t="s">
        <v>159</v>
      </c>
      <c r="D57" s="133"/>
      <c r="E57" s="225" t="s">
        <v>160</v>
      </c>
      <c r="F57" s="226">
        <v>100000</v>
      </c>
      <c r="G57" s="227" t="s">
        <v>161</v>
      </c>
    </row>
    <row r="58" spans="2:7" ht="16.5" hidden="1" customHeight="1" x14ac:dyDescent="0.3">
      <c r="B58" s="260">
        <v>43881</v>
      </c>
      <c r="C58" s="200" t="s">
        <v>159</v>
      </c>
      <c r="D58" s="261"/>
      <c r="E58" s="225" t="s">
        <v>160</v>
      </c>
      <c r="F58" s="262">
        <v>30000</v>
      </c>
      <c r="G58" s="227" t="s">
        <v>161</v>
      </c>
    </row>
    <row r="59" spans="2:7" ht="16.5" hidden="1" customHeight="1" x14ac:dyDescent="0.3">
      <c r="B59" s="240">
        <v>43881</v>
      </c>
      <c r="C59" s="200" t="s">
        <v>159</v>
      </c>
      <c r="D59" s="241"/>
      <c r="E59" s="225" t="s">
        <v>160</v>
      </c>
      <c r="F59" s="242">
        <v>10000</v>
      </c>
      <c r="G59" s="227" t="s">
        <v>161</v>
      </c>
    </row>
    <row r="60" spans="2:7" ht="16.5" hidden="1" customHeight="1" x14ac:dyDescent="0.3">
      <c r="B60" s="240">
        <v>43882</v>
      </c>
      <c r="C60" s="200" t="s">
        <v>159</v>
      </c>
      <c r="D60" s="241"/>
      <c r="E60" s="225" t="s">
        <v>160</v>
      </c>
      <c r="F60" s="242">
        <v>20000</v>
      </c>
      <c r="G60" s="227" t="s">
        <v>161</v>
      </c>
    </row>
    <row r="61" spans="2:7" ht="16.5" hidden="1" customHeight="1" x14ac:dyDescent="0.3">
      <c r="B61" s="240">
        <v>43882</v>
      </c>
      <c r="C61" s="200" t="s">
        <v>159</v>
      </c>
      <c r="D61" s="241"/>
      <c r="E61" s="225" t="s">
        <v>160</v>
      </c>
      <c r="F61" s="242">
        <v>5000</v>
      </c>
      <c r="G61" s="227" t="s">
        <v>161</v>
      </c>
    </row>
    <row r="62" spans="2:7" ht="16.5" hidden="1" customHeight="1" x14ac:dyDescent="0.3">
      <c r="B62" s="240">
        <v>43885</v>
      </c>
      <c r="C62" s="200" t="s">
        <v>159</v>
      </c>
      <c r="D62" s="241"/>
      <c r="E62" s="225" t="s">
        <v>160</v>
      </c>
      <c r="F62" s="242">
        <v>130000</v>
      </c>
      <c r="G62" s="227" t="s">
        <v>161</v>
      </c>
    </row>
    <row r="63" spans="2:7" ht="16.5" hidden="1" customHeight="1" x14ac:dyDescent="0.3">
      <c r="B63" s="240">
        <v>43887</v>
      </c>
      <c r="C63" s="200" t="s">
        <v>159</v>
      </c>
      <c r="D63" s="241"/>
      <c r="E63" s="225" t="s">
        <v>160</v>
      </c>
      <c r="F63" s="242">
        <v>10000</v>
      </c>
      <c r="G63" s="227" t="s">
        <v>161</v>
      </c>
    </row>
    <row r="64" spans="2:7" ht="16.5" hidden="1" customHeight="1" x14ac:dyDescent="0.3">
      <c r="B64" s="240">
        <v>43887</v>
      </c>
      <c r="C64" s="200" t="s">
        <v>159</v>
      </c>
      <c r="D64" s="241"/>
      <c r="E64" s="225" t="s">
        <v>160</v>
      </c>
      <c r="F64" s="242">
        <v>40000</v>
      </c>
      <c r="G64" s="227" t="s">
        <v>161</v>
      </c>
    </row>
    <row r="65" spans="2:7" ht="16.5" hidden="1" customHeight="1" x14ac:dyDescent="0.3">
      <c r="B65" s="240">
        <v>43888</v>
      </c>
      <c r="C65" s="200" t="s">
        <v>159</v>
      </c>
      <c r="D65" s="241"/>
      <c r="E65" s="225" t="s">
        <v>160</v>
      </c>
      <c r="F65" s="242">
        <v>1345000</v>
      </c>
      <c r="G65" s="227" t="s">
        <v>161</v>
      </c>
    </row>
    <row r="66" spans="2:7" ht="16.5" hidden="1" customHeight="1" x14ac:dyDescent="0.3">
      <c r="B66" s="240">
        <v>43889</v>
      </c>
      <c r="C66" s="200" t="s">
        <v>159</v>
      </c>
      <c r="D66" s="241"/>
      <c r="E66" s="225" t="s">
        <v>160</v>
      </c>
      <c r="F66" s="242">
        <v>70000</v>
      </c>
      <c r="G66" s="227" t="s">
        <v>161</v>
      </c>
    </row>
    <row r="67" spans="2:7" ht="17.25" hidden="1" customHeight="1" thickBot="1" x14ac:dyDescent="0.35">
      <c r="B67" s="240">
        <v>43889</v>
      </c>
      <c r="C67" s="237" t="s">
        <v>159</v>
      </c>
      <c r="D67" s="241"/>
      <c r="E67" s="238" t="s">
        <v>160</v>
      </c>
      <c r="F67" s="242">
        <v>45000</v>
      </c>
      <c r="G67" s="244" t="s">
        <v>161</v>
      </c>
    </row>
    <row r="68" spans="2:7" ht="16.5" hidden="1" customHeight="1" x14ac:dyDescent="0.3">
      <c r="B68" s="281">
        <v>43892</v>
      </c>
      <c r="C68" s="277" t="s">
        <v>126</v>
      </c>
      <c r="D68" s="275"/>
      <c r="E68" s="278" t="s">
        <v>127</v>
      </c>
      <c r="F68" s="276">
        <v>10000</v>
      </c>
      <c r="G68" s="251" t="s">
        <v>128</v>
      </c>
    </row>
    <row r="69" spans="2:7" ht="16.5" hidden="1" customHeight="1" x14ac:dyDescent="0.3">
      <c r="B69" s="231">
        <v>43892</v>
      </c>
      <c r="C69" s="200" t="s">
        <v>126</v>
      </c>
      <c r="D69" s="133"/>
      <c r="E69" s="225" t="s">
        <v>127</v>
      </c>
      <c r="F69" s="202">
        <v>10000</v>
      </c>
      <c r="G69" s="227" t="s">
        <v>128</v>
      </c>
    </row>
    <row r="70" spans="2:7" ht="16.5" hidden="1" customHeight="1" x14ac:dyDescent="0.3">
      <c r="B70" s="231">
        <v>43892</v>
      </c>
      <c r="C70" s="200" t="s">
        <v>126</v>
      </c>
      <c r="D70" s="133"/>
      <c r="E70" s="225" t="s">
        <v>127</v>
      </c>
      <c r="F70" s="202">
        <v>65000</v>
      </c>
      <c r="G70" s="227" t="s">
        <v>128</v>
      </c>
    </row>
    <row r="71" spans="2:7" ht="16.5" hidden="1" customHeight="1" x14ac:dyDescent="0.3">
      <c r="B71" s="231">
        <v>43894</v>
      </c>
      <c r="C71" s="200" t="s">
        <v>126</v>
      </c>
      <c r="D71" s="133"/>
      <c r="E71" s="225" t="s">
        <v>127</v>
      </c>
      <c r="F71" s="202">
        <v>360000</v>
      </c>
      <c r="G71" s="227" t="s">
        <v>128</v>
      </c>
    </row>
    <row r="72" spans="2:7" ht="16.5" hidden="1" customHeight="1" x14ac:dyDescent="0.3">
      <c r="B72" s="231">
        <v>43895</v>
      </c>
      <c r="C72" s="200" t="s">
        <v>126</v>
      </c>
      <c r="D72" s="133"/>
      <c r="E72" s="225" t="s">
        <v>127</v>
      </c>
      <c r="F72" s="202">
        <v>100000</v>
      </c>
      <c r="G72" s="227" t="s">
        <v>128</v>
      </c>
    </row>
    <row r="73" spans="2:7" ht="16.5" hidden="1" customHeight="1" x14ac:dyDescent="0.3">
      <c r="B73" s="231">
        <v>43895</v>
      </c>
      <c r="C73" s="200" t="s">
        <v>126</v>
      </c>
      <c r="D73" s="133"/>
      <c r="E73" s="225" t="s">
        <v>127</v>
      </c>
      <c r="F73" s="202">
        <v>30000</v>
      </c>
      <c r="G73" s="227" t="s">
        <v>128</v>
      </c>
    </row>
    <row r="74" spans="2:7" ht="16.5" hidden="1" customHeight="1" x14ac:dyDescent="0.3">
      <c r="B74" s="231">
        <v>43896</v>
      </c>
      <c r="C74" s="200" t="s">
        <v>126</v>
      </c>
      <c r="D74" s="133"/>
      <c r="E74" s="225" t="s">
        <v>127</v>
      </c>
      <c r="F74" s="203">
        <v>10000</v>
      </c>
      <c r="G74" s="227" t="s">
        <v>128</v>
      </c>
    </row>
    <row r="75" spans="2:7" ht="16.5" hidden="1" customHeight="1" x14ac:dyDescent="0.3">
      <c r="B75" s="231">
        <v>43896</v>
      </c>
      <c r="C75" s="200" t="s">
        <v>126</v>
      </c>
      <c r="D75" s="133"/>
      <c r="E75" s="225" t="s">
        <v>127</v>
      </c>
      <c r="F75" s="203">
        <v>40000</v>
      </c>
      <c r="G75" s="227" t="s">
        <v>128</v>
      </c>
    </row>
    <row r="76" spans="2:7" ht="16.5" hidden="1" customHeight="1" x14ac:dyDescent="0.3">
      <c r="B76" s="231">
        <v>43899</v>
      </c>
      <c r="C76" s="200" t="s">
        <v>126</v>
      </c>
      <c r="D76" s="133"/>
      <c r="E76" s="225" t="s">
        <v>127</v>
      </c>
      <c r="F76" s="203">
        <v>520000</v>
      </c>
      <c r="G76" s="227" t="s">
        <v>128</v>
      </c>
    </row>
    <row r="77" spans="2:7" ht="16.5" hidden="1" customHeight="1" x14ac:dyDescent="0.3">
      <c r="B77" s="231">
        <v>43900</v>
      </c>
      <c r="C77" s="200" t="s">
        <v>126</v>
      </c>
      <c r="D77" s="133"/>
      <c r="E77" s="225" t="s">
        <v>127</v>
      </c>
      <c r="F77" s="203">
        <v>10000</v>
      </c>
      <c r="G77" s="227" t="s">
        <v>128</v>
      </c>
    </row>
    <row r="78" spans="2:7" ht="16.5" hidden="1" customHeight="1" x14ac:dyDescent="0.3">
      <c r="B78" s="231">
        <v>43900</v>
      </c>
      <c r="C78" s="200" t="s">
        <v>126</v>
      </c>
      <c r="D78" s="133"/>
      <c r="E78" s="225" t="s">
        <v>127</v>
      </c>
      <c r="F78" s="203">
        <v>20000</v>
      </c>
      <c r="G78" s="227" t="s">
        <v>128</v>
      </c>
    </row>
    <row r="79" spans="2:7" ht="16.5" hidden="1" customHeight="1" x14ac:dyDescent="0.3">
      <c r="B79" s="231">
        <v>43900</v>
      </c>
      <c r="C79" s="200" t="s">
        <v>126</v>
      </c>
      <c r="D79" s="133"/>
      <c r="E79" s="225" t="s">
        <v>127</v>
      </c>
      <c r="F79" s="203">
        <v>20000</v>
      </c>
      <c r="G79" s="227" t="s">
        <v>128</v>
      </c>
    </row>
    <row r="80" spans="2:7" ht="16.5" hidden="1" customHeight="1" x14ac:dyDescent="0.3">
      <c r="B80" s="231">
        <v>43900</v>
      </c>
      <c r="C80" s="200" t="s">
        <v>126</v>
      </c>
      <c r="D80" s="133"/>
      <c r="E80" s="225" t="s">
        <v>127</v>
      </c>
      <c r="F80" s="203">
        <v>20000</v>
      </c>
      <c r="G80" s="227" t="s">
        <v>128</v>
      </c>
    </row>
    <row r="81" spans="2:7" ht="16.5" hidden="1" customHeight="1" x14ac:dyDescent="0.3">
      <c r="B81" s="231">
        <v>43900</v>
      </c>
      <c r="C81" s="200" t="s">
        <v>126</v>
      </c>
      <c r="D81" s="133"/>
      <c r="E81" s="225" t="s">
        <v>127</v>
      </c>
      <c r="F81" s="203">
        <v>10000</v>
      </c>
      <c r="G81" s="227" t="s">
        <v>128</v>
      </c>
    </row>
    <row r="82" spans="2:7" ht="16.5" hidden="1" customHeight="1" x14ac:dyDescent="0.3">
      <c r="B82" s="231">
        <v>43901</v>
      </c>
      <c r="C82" s="200" t="s">
        <v>126</v>
      </c>
      <c r="D82" s="133"/>
      <c r="E82" s="225" t="s">
        <v>127</v>
      </c>
      <c r="F82" s="203">
        <v>30000</v>
      </c>
      <c r="G82" s="227" t="s">
        <v>128</v>
      </c>
    </row>
    <row r="83" spans="2:7" ht="16.5" hidden="1" customHeight="1" x14ac:dyDescent="0.3">
      <c r="B83" s="231">
        <v>43902</v>
      </c>
      <c r="C83" s="200" t="s">
        <v>126</v>
      </c>
      <c r="D83" s="133"/>
      <c r="E83" s="225" t="s">
        <v>127</v>
      </c>
      <c r="F83" s="203">
        <v>100000</v>
      </c>
      <c r="G83" s="227" t="s">
        <v>128</v>
      </c>
    </row>
    <row r="84" spans="2:7" ht="16.5" hidden="1" customHeight="1" x14ac:dyDescent="0.3">
      <c r="B84" s="231">
        <v>43906</v>
      </c>
      <c r="C84" s="200" t="s">
        <v>126</v>
      </c>
      <c r="D84" s="133"/>
      <c r="E84" s="225" t="s">
        <v>127</v>
      </c>
      <c r="F84" s="203">
        <v>10000</v>
      </c>
      <c r="G84" s="227" t="s">
        <v>128</v>
      </c>
    </row>
    <row r="85" spans="2:7" ht="16.5" hidden="1" customHeight="1" x14ac:dyDescent="0.3">
      <c r="B85" s="231">
        <v>43906</v>
      </c>
      <c r="C85" s="200" t="s">
        <v>126</v>
      </c>
      <c r="D85" s="133"/>
      <c r="E85" s="225" t="s">
        <v>127</v>
      </c>
      <c r="F85" s="203">
        <v>5000</v>
      </c>
      <c r="G85" s="227" t="s">
        <v>128</v>
      </c>
    </row>
    <row r="86" spans="2:7" ht="16.5" hidden="1" customHeight="1" x14ac:dyDescent="0.3">
      <c r="B86" s="231">
        <v>43908</v>
      </c>
      <c r="C86" s="200" t="s">
        <v>126</v>
      </c>
      <c r="D86" s="133"/>
      <c r="E86" s="225" t="s">
        <v>127</v>
      </c>
      <c r="F86" s="203">
        <v>885000</v>
      </c>
      <c r="G86" s="227" t="s">
        <v>128</v>
      </c>
    </row>
    <row r="87" spans="2:7" ht="16.5" hidden="1" customHeight="1" x14ac:dyDescent="0.3">
      <c r="B87" s="231">
        <v>43909</v>
      </c>
      <c r="C87" s="200" t="s">
        <v>126</v>
      </c>
      <c r="D87" s="133"/>
      <c r="E87" s="225" t="s">
        <v>127</v>
      </c>
      <c r="F87" s="203">
        <v>10000</v>
      </c>
      <c r="G87" s="227" t="s">
        <v>128</v>
      </c>
    </row>
    <row r="88" spans="2:7" ht="16.5" hidden="1" customHeight="1" x14ac:dyDescent="0.3">
      <c r="B88" s="231">
        <v>43910</v>
      </c>
      <c r="C88" s="200" t="s">
        <v>126</v>
      </c>
      <c r="D88" s="133"/>
      <c r="E88" s="225" t="s">
        <v>127</v>
      </c>
      <c r="F88" s="203">
        <v>30000</v>
      </c>
      <c r="G88" s="227" t="s">
        <v>128</v>
      </c>
    </row>
    <row r="89" spans="2:7" ht="16.5" hidden="1" customHeight="1" x14ac:dyDescent="0.3">
      <c r="B89" s="231">
        <v>43910</v>
      </c>
      <c r="C89" s="200" t="s">
        <v>126</v>
      </c>
      <c r="D89" s="133"/>
      <c r="E89" s="225" t="s">
        <v>127</v>
      </c>
      <c r="F89" s="203">
        <v>10000</v>
      </c>
      <c r="G89" s="227" t="s">
        <v>128</v>
      </c>
    </row>
    <row r="90" spans="2:7" ht="16.5" hidden="1" customHeight="1" x14ac:dyDescent="0.3">
      <c r="B90" s="231">
        <v>43910</v>
      </c>
      <c r="C90" s="200" t="s">
        <v>126</v>
      </c>
      <c r="D90" s="133"/>
      <c r="E90" s="225" t="s">
        <v>127</v>
      </c>
      <c r="F90" s="203">
        <v>10000</v>
      </c>
      <c r="G90" s="227" t="s">
        <v>128</v>
      </c>
    </row>
    <row r="91" spans="2:7" ht="16.5" hidden="1" customHeight="1" x14ac:dyDescent="0.3">
      <c r="B91" s="231">
        <v>43913</v>
      </c>
      <c r="C91" s="200" t="s">
        <v>126</v>
      </c>
      <c r="D91" s="133"/>
      <c r="E91" s="225" t="s">
        <v>127</v>
      </c>
      <c r="F91" s="203">
        <v>100000</v>
      </c>
      <c r="G91" s="227" t="s">
        <v>128</v>
      </c>
    </row>
    <row r="92" spans="2:7" ht="16.5" hidden="1" customHeight="1" x14ac:dyDescent="0.3">
      <c r="B92" s="231">
        <v>43913</v>
      </c>
      <c r="C92" s="200" t="s">
        <v>126</v>
      </c>
      <c r="D92" s="133"/>
      <c r="E92" s="225" t="s">
        <v>127</v>
      </c>
      <c r="F92" s="203">
        <v>140000</v>
      </c>
      <c r="G92" s="227" t="s">
        <v>128</v>
      </c>
    </row>
    <row r="93" spans="2:7" ht="16.5" hidden="1" customHeight="1" x14ac:dyDescent="0.3">
      <c r="B93" s="231">
        <v>43915</v>
      </c>
      <c r="C93" s="200" t="s">
        <v>126</v>
      </c>
      <c r="D93" s="133"/>
      <c r="E93" s="225" t="s">
        <v>127</v>
      </c>
      <c r="F93" s="203">
        <v>50000</v>
      </c>
      <c r="G93" s="227" t="s">
        <v>128</v>
      </c>
    </row>
    <row r="94" spans="2:7" ht="16.5" hidden="1" customHeight="1" x14ac:dyDescent="0.3">
      <c r="B94" s="231">
        <v>43915</v>
      </c>
      <c r="C94" s="200" t="s">
        <v>126</v>
      </c>
      <c r="D94" s="133"/>
      <c r="E94" s="225" t="s">
        <v>127</v>
      </c>
      <c r="F94" s="203">
        <v>2000000</v>
      </c>
      <c r="G94" s="227" t="s">
        <v>128</v>
      </c>
    </row>
    <row r="95" spans="2:7" ht="16.5" hidden="1" customHeight="1" x14ac:dyDescent="0.3">
      <c r="B95" s="231">
        <v>43916</v>
      </c>
      <c r="C95" s="200" t="s">
        <v>126</v>
      </c>
      <c r="D95" s="133"/>
      <c r="E95" s="225" t="s">
        <v>127</v>
      </c>
      <c r="F95" s="202">
        <v>10000</v>
      </c>
      <c r="G95" s="227" t="s">
        <v>128</v>
      </c>
    </row>
    <row r="96" spans="2:7" ht="16.5" hidden="1" customHeight="1" x14ac:dyDescent="0.3">
      <c r="B96" s="231">
        <v>43917</v>
      </c>
      <c r="C96" s="200" t="s">
        <v>126</v>
      </c>
      <c r="D96" s="133"/>
      <c r="E96" s="225" t="s">
        <v>127</v>
      </c>
      <c r="F96" s="202">
        <v>1340000</v>
      </c>
      <c r="G96" s="227" t="s">
        <v>128</v>
      </c>
    </row>
    <row r="97" spans="2:7" ht="16.5" hidden="1" customHeight="1" x14ac:dyDescent="0.3">
      <c r="B97" s="231">
        <v>43920</v>
      </c>
      <c r="C97" s="200" t="s">
        <v>126</v>
      </c>
      <c r="D97" s="133"/>
      <c r="E97" s="225" t="s">
        <v>127</v>
      </c>
      <c r="F97" s="202">
        <v>10000</v>
      </c>
      <c r="G97" s="227" t="s">
        <v>128</v>
      </c>
    </row>
    <row r="98" spans="2:7" ht="16.5" hidden="1" customHeight="1" x14ac:dyDescent="0.3">
      <c r="B98" s="231">
        <v>43920</v>
      </c>
      <c r="C98" s="200" t="s">
        <v>126</v>
      </c>
      <c r="D98" s="133"/>
      <c r="E98" s="225" t="s">
        <v>127</v>
      </c>
      <c r="F98" s="202">
        <v>80000</v>
      </c>
      <c r="G98" s="227" t="s">
        <v>128</v>
      </c>
    </row>
    <row r="99" spans="2:7" ht="16.5" hidden="1" customHeight="1" x14ac:dyDescent="0.3">
      <c r="B99" s="231">
        <v>43921</v>
      </c>
      <c r="C99" s="200" t="s">
        <v>126</v>
      </c>
      <c r="D99" s="133"/>
      <c r="E99" s="225" t="s">
        <v>127</v>
      </c>
      <c r="F99" s="202">
        <v>10000</v>
      </c>
      <c r="G99" s="227" t="s">
        <v>128</v>
      </c>
    </row>
    <row r="100" spans="2:7" ht="16.5" hidden="1" customHeight="1" x14ac:dyDescent="0.3">
      <c r="B100" s="231">
        <v>43921</v>
      </c>
      <c r="C100" s="200" t="s">
        <v>126</v>
      </c>
      <c r="D100" s="133"/>
      <c r="E100" s="225" t="s">
        <v>127</v>
      </c>
      <c r="F100" s="202">
        <v>15000</v>
      </c>
      <c r="G100" s="227" t="s">
        <v>128</v>
      </c>
    </row>
    <row r="101" spans="2:7" ht="17.25" hidden="1" customHeight="1" thickBot="1" x14ac:dyDescent="0.35">
      <c r="B101" s="232">
        <v>43921</v>
      </c>
      <c r="C101" s="201" t="s">
        <v>126</v>
      </c>
      <c r="D101" s="134"/>
      <c r="E101" s="234" t="s">
        <v>127</v>
      </c>
      <c r="F101" s="233">
        <v>30000</v>
      </c>
      <c r="G101" s="236" t="s">
        <v>128</v>
      </c>
    </row>
    <row r="102" spans="2:7" ht="16.5" hidden="1" customHeight="1" x14ac:dyDescent="0.3">
      <c r="B102" s="283">
        <v>43922</v>
      </c>
      <c r="C102" s="229" t="s">
        <v>126</v>
      </c>
      <c r="D102" s="230"/>
      <c r="E102" s="285" t="s">
        <v>127</v>
      </c>
      <c r="F102" s="280">
        <v>20000</v>
      </c>
      <c r="G102" s="235" t="s">
        <v>128</v>
      </c>
    </row>
    <row r="103" spans="2:7" ht="16.5" hidden="1" customHeight="1" x14ac:dyDescent="0.3">
      <c r="B103" s="196">
        <v>43922</v>
      </c>
      <c r="C103" s="200" t="s">
        <v>126</v>
      </c>
      <c r="D103" s="133"/>
      <c r="E103" s="225" t="s">
        <v>127</v>
      </c>
      <c r="F103" s="202">
        <v>60000</v>
      </c>
      <c r="G103" s="227" t="s">
        <v>128</v>
      </c>
    </row>
    <row r="104" spans="2:7" ht="16.5" hidden="1" customHeight="1" x14ac:dyDescent="0.3">
      <c r="B104" s="196">
        <v>43923</v>
      </c>
      <c r="C104" s="200" t="s">
        <v>126</v>
      </c>
      <c r="D104" s="133"/>
      <c r="E104" s="225" t="s">
        <v>127</v>
      </c>
      <c r="F104" s="202">
        <v>5000</v>
      </c>
      <c r="G104" s="227" t="s">
        <v>128</v>
      </c>
    </row>
    <row r="105" spans="2:7" ht="16.5" hidden="1" customHeight="1" x14ac:dyDescent="0.3">
      <c r="B105" s="196">
        <v>43923</v>
      </c>
      <c r="C105" s="200" t="s">
        <v>126</v>
      </c>
      <c r="D105" s="133"/>
      <c r="E105" s="225" t="s">
        <v>127</v>
      </c>
      <c r="F105" s="202">
        <v>10000</v>
      </c>
      <c r="G105" s="227" t="s">
        <v>128</v>
      </c>
    </row>
    <row r="106" spans="2:7" ht="16.5" hidden="1" customHeight="1" x14ac:dyDescent="0.3">
      <c r="B106" s="196">
        <v>43924</v>
      </c>
      <c r="C106" s="200" t="s">
        <v>126</v>
      </c>
      <c r="D106" s="133"/>
      <c r="E106" s="225" t="s">
        <v>127</v>
      </c>
      <c r="F106" s="202">
        <v>270000</v>
      </c>
      <c r="G106" s="227" t="s">
        <v>128</v>
      </c>
    </row>
    <row r="107" spans="2:7" ht="16.5" hidden="1" customHeight="1" x14ac:dyDescent="0.3">
      <c r="B107" s="196">
        <v>43927</v>
      </c>
      <c r="C107" s="200" t="s">
        <v>126</v>
      </c>
      <c r="D107" s="133"/>
      <c r="E107" s="225" t="s">
        <v>127</v>
      </c>
      <c r="F107" s="202">
        <v>100000</v>
      </c>
      <c r="G107" s="227" t="s">
        <v>128</v>
      </c>
    </row>
    <row r="108" spans="2:7" ht="16.5" hidden="1" customHeight="1" x14ac:dyDescent="0.3">
      <c r="B108" s="196">
        <v>43927</v>
      </c>
      <c r="C108" s="200" t="s">
        <v>126</v>
      </c>
      <c r="D108" s="133"/>
      <c r="E108" s="225" t="s">
        <v>127</v>
      </c>
      <c r="F108" s="202">
        <v>30000</v>
      </c>
      <c r="G108" s="227" t="s">
        <v>128</v>
      </c>
    </row>
    <row r="109" spans="2:7" ht="16.5" hidden="1" customHeight="1" x14ac:dyDescent="0.3">
      <c r="B109" s="196">
        <v>43927</v>
      </c>
      <c r="C109" s="200" t="s">
        <v>126</v>
      </c>
      <c r="D109" s="133"/>
      <c r="E109" s="225" t="s">
        <v>127</v>
      </c>
      <c r="F109" s="202">
        <v>10000</v>
      </c>
      <c r="G109" s="227" t="s">
        <v>128</v>
      </c>
    </row>
    <row r="110" spans="2:7" ht="16.5" hidden="1" customHeight="1" x14ac:dyDescent="0.3">
      <c r="B110" s="196">
        <v>43929</v>
      </c>
      <c r="C110" s="200" t="s">
        <v>126</v>
      </c>
      <c r="D110" s="133"/>
      <c r="E110" s="225" t="s">
        <v>127</v>
      </c>
      <c r="F110" s="202">
        <v>540000</v>
      </c>
      <c r="G110" s="227" t="s">
        <v>128</v>
      </c>
    </row>
    <row r="111" spans="2:7" ht="16.5" hidden="1" customHeight="1" x14ac:dyDescent="0.3">
      <c r="B111" s="196">
        <v>43929</v>
      </c>
      <c r="C111" s="200" t="s">
        <v>126</v>
      </c>
      <c r="D111" s="133"/>
      <c r="E111" s="225" t="s">
        <v>127</v>
      </c>
      <c r="F111" s="202">
        <v>100000</v>
      </c>
      <c r="G111" s="227" t="s">
        <v>128</v>
      </c>
    </row>
    <row r="112" spans="2:7" ht="16.5" hidden="1" customHeight="1" x14ac:dyDescent="0.3">
      <c r="B112" s="196">
        <v>43930</v>
      </c>
      <c r="C112" s="200" t="s">
        <v>126</v>
      </c>
      <c r="D112" s="133"/>
      <c r="E112" s="225" t="s">
        <v>127</v>
      </c>
      <c r="F112" s="202">
        <v>20000</v>
      </c>
      <c r="G112" s="227" t="s">
        <v>128</v>
      </c>
    </row>
    <row r="113" spans="2:7" ht="16.5" hidden="1" customHeight="1" x14ac:dyDescent="0.3">
      <c r="B113" s="196">
        <v>43931</v>
      </c>
      <c r="C113" s="200" t="s">
        <v>126</v>
      </c>
      <c r="D113" s="133"/>
      <c r="E113" s="225" t="s">
        <v>127</v>
      </c>
      <c r="F113" s="202">
        <v>10000</v>
      </c>
      <c r="G113" s="227" t="s">
        <v>128</v>
      </c>
    </row>
    <row r="114" spans="2:7" ht="16.5" hidden="1" customHeight="1" x14ac:dyDescent="0.3">
      <c r="B114" s="196">
        <v>43931</v>
      </c>
      <c r="C114" s="200" t="s">
        <v>126</v>
      </c>
      <c r="D114" s="133"/>
      <c r="E114" s="225" t="s">
        <v>127</v>
      </c>
      <c r="F114" s="202">
        <v>20000</v>
      </c>
      <c r="G114" s="227" t="s">
        <v>128</v>
      </c>
    </row>
    <row r="115" spans="2:7" ht="16.5" hidden="1" customHeight="1" x14ac:dyDescent="0.3">
      <c r="B115" s="196">
        <v>43931</v>
      </c>
      <c r="C115" s="200" t="s">
        <v>126</v>
      </c>
      <c r="D115" s="133"/>
      <c r="E115" s="225" t="s">
        <v>127</v>
      </c>
      <c r="F115" s="202">
        <v>10000</v>
      </c>
      <c r="G115" s="227" t="s">
        <v>128</v>
      </c>
    </row>
    <row r="116" spans="2:7" ht="16.5" hidden="1" customHeight="1" x14ac:dyDescent="0.3">
      <c r="B116" s="196">
        <v>43931</v>
      </c>
      <c r="C116" s="200" t="s">
        <v>126</v>
      </c>
      <c r="D116" s="133"/>
      <c r="E116" s="225" t="s">
        <v>127</v>
      </c>
      <c r="F116" s="202">
        <v>10000</v>
      </c>
      <c r="G116" s="227" t="s">
        <v>128</v>
      </c>
    </row>
    <row r="117" spans="2:7" ht="16.5" hidden="1" customHeight="1" x14ac:dyDescent="0.3">
      <c r="B117" s="196">
        <v>43934</v>
      </c>
      <c r="C117" s="200" t="s">
        <v>126</v>
      </c>
      <c r="D117" s="133"/>
      <c r="E117" s="225" t="s">
        <v>127</v>
      </c>
      <c r="F117" s="202">
        <v>120000</v>
      </c>
      <c r="G117" s="227" t="s">
        <v>128</v>
      </c>
    </row>
    <row r="118" spans="2:7" ht="16.5" hidden="1" customHeight="1" x14ac:dyDescent="0.3">
      <c r="B118" s="196">
        <v>43937</v>
      </c>
      <c r="C118" s="200" t="s">
        <v>126</v>
      </c>
      <c r="D118" s="133"/>
      <c r="E118" s="225" t="s">
        <v>127</v>
      </c>
      <c r="F118" s="202">
        <v>5000</v>
      </c>
      <c r="G118" s="227" t="s">
        <v>128</v>
      </c>
    </row>
    <row r="119" spans="2:7" ht="16.5" hidden="1" customHeight="1" x14ac:dyDescent="0.3">
      <c r="B119" s="196">
        <v>43941</v>
      </c>
      <c r="C119" s="200" t="s">
        <v>126</v>
      </c>
      <c r="D119" s="133"/>
      <c r="E119" s="225" t="s">
        <v>127</v>
      </c>
      <c r="F119" s="202">
        <v>30000</v>
      </c>
      <c r="G119" s="227" t="s">
        <v>128</v>
      </c>
    </row>
    <row r="120" spans="2:7" ht="16.5" hidden="1" customHeight="1" x14ac:dyDescent="0.3">
      <c r="B120" s="196">
        <v>43941</v>
      </c>
      <c r="C120" s="200" t="s">
        <v>126</v>
      </c>
      <c r="D120" s="133"/>
      <c r="E120" s="225" t="s">
        <v>127</v>
      </c>
      <c r="F120" s="202">
        <v>10000</v>
      </c>
      <c r="G120" s="227" t="s">
        <v>128</v>
      </c>
    </row>
    <row r="121" spans="2:7" ht="16.5" hidden="1" customHeight="1" x14ac:dyDescent="0.3">
      <c r="B121" s="196">
        <v>43941</v>
      </c>
      <c r="C121" s="200" t="s">
        <v>126</v>
      </c>
      <c r="D121" s="133"/>
      <c r="E121" s="225" t="s">
        <v>127</v>
      </c>
      <c r="F121" s="202">
        <v>915000</v>
      </c>
      <c r="G121" s="227" t="s">
        <v>128</v>
      </c>
    </row>
    <row r="122" spans="2:7" ht="16.5" hidden="1" customHeight="1" x14ac:dyDescent="0.3">
      <c r="B122" s="196">
        <v>43943</v>
      </c>
      <c r="C122" s="200" t="s">
        <v>126</v>
      </c>
      <c r="D122" s="133"/>
      <c r="E122" s="225" t="s">
        <v>127</v>
      </c>
      <c r="F122" s="202">
        <v>130000</v>
      </c>
      <c r="G122" s="227" t="s">
        <v>128</v>
      </c>
    </row>
    <row r="123" spans="2:7" ht="16.5" hidden="1" customHeight="1" x14ac:dyDescent="0.3">
      <c r="B123" s="196">
        <v>43943</v>
      </c>
      <c r="C123" s="200" t="s">
        <v>126</v>
      </c>
      <c r="D123" s="133"/>
      <c r="E123" s="225" t="s">
        <v>127</v>
      </c>
      <c r="F123" s="202">
        <v>100000</v>
      </c>
      <c r="G123" s="227" t="s">
        <v>128</v>
      </c>
    </row>
    <row r="124" spans="2:7" ht="16.5" hidden="1" customHeight="1" x14ac:dyDescent="0.3">
      <c r="B124" s="196">
        <v>43944</v>
      </c>
      <c r="C124" s="200" t="s">
        <v>126</v>
      </c>
      <c r="D124" s="133"/>
      <c r="E124" s="225" t="s">
        <v>127</v>
      </c>
      <c r="F124" s="202">
        <v>20000</v>
      </c>
      <c r="G124" s="227" t="s">
        <v>128</v>
      </c>
    </row>
    <row r="125" spans="2:7" ht="16.5" hidden="1" customHeight="1" x14ac:dyDescent="0.3">
      <c r="B125" s="196">
        <v>43944</v>
      </c>
      <c r="C125" s="200" t="s">
        <v>126</v>
      </c>
      <c r="D125" s="133"/>
      <c r="E125" s="225" t="s">
        <v>127</v>
      </c>
      <c r="F125" s="202">
        <v>20000</v>
      </c>
      <c r="G125" s="227" t="s">
        <v>128</v>
      </c>
    </row>
    <row r="126" spans="2:7" ht="16.5" hidden="1" customHeight="1" x14ac:dyDescent="0.3">
      <c r="B126" s="196">
        <v>43945</v>
      </c>
      <c r="C126" s="200" t="s">
        <v>126</v>
      </c>
      <c r="D126" s="133"/>
      <c r="E126" s="225" t="s">
        <v>127</v>
      </c>
      <c r="F126" s="202">
        <v>30000</v>
      </c>
      <c r="G126" s="227" t="s">
        <v>128</v>
      </c>
    </row>
    <row r="127" spans="2:7" ht="16.5" hidden="1" customHeight="1" x14ac:dyDescent="0.3">
      <c r="B127" s="196">
        <v>43948</v>
      </c>
      <c r="C127" s="200" t="s">
        <v>126</v>
      </c>
      <c r="D127" s="133"/>
      <c r="E127" s="225" t="s">
        <v>127</v>
      </c>
      <c r="F127" s="202">
        <v>10000</v>
      </c>
      <c r="G127" s="227" t="s">
        <v>128</v>
      </c>
    </row>
    <row r="128" spans="2:7" ht="16.5" hidden="1" customHeight="1" x14ac:dyDescent="0.3">
      <c r="B128" s="196">
        <v>43948</v>
      </c>
      <c r="C128" s="200" t="s">
        <v>126</v>
      </c>
      <c r="D128" s="133"/>
      <c r="E128" s="225" t="s">
        <v>127</v>
      </c>
      <c r="F128" s="202">
        <v>100000</v>
      </c>
      <c r="G128" s="227" t="s">
        <v>128</v>
      </c>
    </row>
    <row r="129" spans="2:7" ht="16.5" hidden="1" customHeight="1" x14ac:dyDescent="0.3">
      <c r="B129" s="196">
        <v>43948</v>
      </c>
      <c r="C129" s="200" t="s">
        <v>126</v>
      </c>
      <c r="D129" s="133"/>
      <c r="E129" s="225" t="s">
        <v>127</v>
      </c>
      <c r="F129" s="202">
        <v>10000</v>
      </c>
      <c r="G129" s="227" t="s">
        <v>128</v>
      </c>
    </row>
    <row r="130" spans="2:7" ht="16.5" hidden="1" customHeight="1" x14ac:dyDescent="0.3">
      <c r="B130" s="196">
        <v>43950</v>
      </c>
      <c r="C130" s="200" t="s">
        <v>126</v>
      </c>
      <c r="D130" s="133"/>
      <c r="E130" s="225" t="s">
        <v>127</v>
      </c>
      <c r="F130" s="202">
        <v>10000</v>
      </c>
      <c r="G130" s="227" t="s">
        <v>128</v>
      </c>
    </row>
    <row r="131" spans="2:7" ht="16.5" hidden="1" customHeight="1" x14ac:dyDescent="0.3">
      <c r="B131" s="196">
        <v>43950</v>
      </c>
      <c r="C131" s="200" t="s">
        <v>126</v>
      </c>
      <c r="D131" s="133"/>
      <c r="E131" s="225" t="s">
        <v>127</v>
      </c>
      <c r="F131" s="202">
        <v>1450000</v>
      </c>
      <c r="G131" s="227" t="s">
        <v>128</v>
      </c>
    </row>
    <row r="132" spans="2:7" ht="17.25" hidden="1" customHeight="1" thickBot="1" x14ac:dyDescent="0.35">
      <c r="B132" s="26">
        <v>43950</v>
      </c>
      <c r="C132" s="201" t="s">
        <v>126</v>
      </c>
      <c r="D132" s="134"/>
      <c r="E132" s="234" t="s">
        <v>127</v>
      </c>
      <c r="F132" s="207">
        <v>35000</v>
      </c>
      <c r="G132" s="236" t="s">
        <v>128</v>
      </c>
    </row>
    <row r="133" spans="2:7" ht="16.5" hidden="1" customHeight="1" x14ac:dyDescent="0.3">
      <c r="B133" s="249">
        <v>43955</v>
      </c>
      <c r="C133" s="290" t="s">
        <v>175</v>
      </c>
      <c r="D133" s="211"/>
      <c r="E133" s="290" t="s">
        <v>176</v>
      </c>
      <c r="F133" s="289">
        <v>10000</v>
      </c>
      <c r="G133" s="235" t="s">
        <v>177</v>
      </c>
    </row>
    <row r="134" spans="2:7" ht="16.5" hidden="1" customHeight="1" x14ac:dyDescent="0.3">
      <c r="B134" s="249">
        <v>43955</v>
      </c>
      <c r="C134" s="225" t="s">
        <v>175</v>
      </c>
      <c r="D134" s="133"/>
      <c r="E134" s="225" t="s">
        <v>176</v>
      </c>
      <c r="F134" s="246">
        <v>40000</v>
      </c>
      <c r="G134" s="227" t="s">
        <v>177</v>
      </c>
    </row>
    <row r="135" spans="2:7" ht="16.5" hidden="1" customHeight="1" x14ac:dyDescent="0.3">
      <c r="B135" s="196">
        <v>43957</v>
      </c>
      <c r="C135" s="225" t="s">
        <v>175</v>
      </c>
      <c r="D135" s="133"/>
      <c r="E135" s="225" t="s">
        <v>176</v>
      </c>
      <c r="F135" s="198">
        <v>100000</v>
      </c>
      <c r="G135" s="227" t="s">
        <v>177</v>
      </c>
    </row>
    <row r="136" spans="2:7" ht="16.5" hidden="1" customHeight="1" x14ac:dyDescent="0.3">
      <c r="B136" s="196">
        <v>43957</v>
      </c>
      <c r="C136" s="225" t="s">
        <v>175</v>
      </c>
      <c r="D136" s="133"/>
      <c r="E136" s="225" t="s">
        <v>176</v>
      </c>
      <c r="F136" s="246">
        <v>10000</v>
      </c>
      <c r="G136" s="227" t="s">
        <v>177</v>
      </c>
    </row>
    <row r="137" spans="2:7" ht="16.5" hidden="1" customHeight="1" x14ac:dyDescent="0.3">
      <c r="B137" s="196">
        <v>43957</v>
      </c>
      <c r="C137" s="225" t="s">
        <v>175</v>
      </c>
      <c r="D137" s="133"/>
      <c r="E137" s="225" t="s">
        <v>176</v>
      </c>
      <c r="F137" s="246">
        <v>30000</v>
      </c>
      <c r="G137" s="227" t="s">
        <v>177</v>
      </c>
    </row>
    <row r="138" spans="2:7" ht="16.5" hidden="1" customHeight="1" x14ac:dyDescent="0.3">
      <c r="B138" s="196">
        <v>43957</v>
      </c>
      <c r="C138" s="225" t="s">
        <v>175</v>
      </c>
      <c r="D138" s="133"/>
      <c r="E138" s="225" t="s">
        <v>176</v>
      </c>
      <c r="F138" s="246">
        <v>330000</v>
      </c>
      <c r="G138" s="227" t="s">
        <v>177</v>
      </c>
    </row>
    <row r="139" spans="2:7" ht="16.5" hidden="1" customHeight="1" x14ac:dyDescent="0.3">
      <c r="B139" s="196">
        <v>43959</v>
      </c>
      <c r="C139" s="225" t="s">
        <v>175</v>
      </c>
      <c r="D139" s="133"/>
      <c r="E139" s="225" t="s">
        <v>176</v>
      </c>
      <c r="F139" s="246">
        <v>20000</v>
      </c>
      <c r="G139" s="227" t="s">
        <v>177</v>
      </c>
    </row>
    <row r="140" spans="2:7" ht="16.5" hidden="1" customHeight="1" x14ac:dyDescent="0.3">
      <c r="B140" s="196">
        <v>43959</v>
      </c>
      <c r="C140" s="225" t="s">
        <v>175</v>
      </c>
      <c r="D140" s="133"/>
      <c r="E140" s="225" t="s">
        <v>176</v>
      </c>
      <c r="F140" s="246">
        <v>570000</v>
      </c>
      <c r="G140" s="227" t="s">
        <v>177</v>
      </c>
    </row>
    <row r="141" spans="2:7" ht="16.5" hidden="1" customHeight="1" x14ac:dyDescent="0.3">
      <c r="B141" s="196">
        <v>43962</v>
      </c>
      <c r="C141" s="225" t="s">
        <v>175</v>
      </c>
      <c r="D141" s="133"/>
      <c r="E141" s="225" t="s">
        <v>176</v>
      </c>
      <c r="F141" s="246">
        <v>10000</v>
      </c>
      <c r="G141" s="227" t="s">
        <v>177</v>
      </c>
    </row>
    <row r="142" spans="2:7" ht="16.5" hidden="1" customHeight="1" x14ac:dyDescent="0.3">
      <c r="B142" s="196">
        <v>43962</v>
      </c>
      <c r="C142" s="225" t="s">
        <v>175</v>
      </c>
      <c r="D142" s="133"/>
      <c r="E142" s="225" t="s">
        <v>176</v>
      </c>
      <c r="F142" s="246">
        <v>10000</v>
      </c>
      <c r="G142" s="227" t="s">
        <v>177</v>
      </c>
    </row>
    <row r="143" spans="2:7" ht="16.5" hidden="1" customHeight="1" x14ac:dyDescent="0.3">
      <c r="B143" s="196">
        <v>43962</v>
      </c>
      <c r="C143" s="225" t="s">
        <v>175</v>
      </c>
      <c r="D143" s="133"/>
      <c r="E143" s="225" t="s">
        <v>176</v>
      </c>
      <c r="F143" s="246">
        <v>60000</v>
      </c>
      <c r="G143" s="227" t="s">
        <v>177</v>
      </c>
    </row>
    <row r="144" spans="2:7" ht="16.5" hidden="1" customHeight="1" x14ac:dyDescent="0.3">
      <c r="B144" s="196">
        <v>43964</v>
      </c>
      <c r="C144" s="225" t="s">
        <v>175</v>
      </c>
      <c r="D144" s="133"/>
      <c r="E144" s="225" t="s">
        <v>176</v>
      </c>
      <c r="F144" s="246">
        <v>100000</v>
      </c>
      <c r="G144" s="227" t="s">
        <v>177</v>
      </c>
    </row>
    <row r="145" spans="2:7" ht="16.5" hidden="1" customHeight="1" x14ac:dyDescent="0.3">
      <c r="B145" s="196">
        <v>43965</v>
      </c>
      <c r="C145" s="225" t="s">
        <v>175</v>
      </c>
      <c r="D145" s="133"/>
      <c r="E145" s="225" t="s">
        <v>176</v>
      </c>
      <c r="F145" s="246">
        <v>5000</v>
      </c>
      <c r="G145" s="227" t="s">
        <v>177</v>
      </c>
    </row>
    <row r="146" spans="2:7" ht="16.5" hidden="1" customHeight="1" x14ac:dyDescent="0.3">
      <c r="B146" s="196">
        <v>43967</v>
      </c>
      <c r="C146" s="225" t="s">
        <v>175</v>
      </c>
      <c r="D146" s="133"/>
      <c r="E146" s="225" t="s">
        <v>176</v>
      </c>
      <c r="F146" s="246">
        <v>10000</v>
      </c>
      <c r="G146" s="227" t="s">
        <v>177</v>
      </c>
    </row>
    <row r="147" spans="2:7" ht="16.5" hidden="1" customHeight="1" x14ac:dyDescent="0.3">
      <c r="B147" s="196">
        <v>43969</v>
      </c>
      <c r="C147" s="225" t="s">
        <v>175</v>
      </c>
      <c r="D147" s="133"/>
      <c r="E147" s="225" t="s">
        <v>176</v>
      </c>
      <c r="F147" s="246">
        <v>200000</v>
      </c>
      <c r="G147" s="227" t="s">
        <v>177</v>
      </c>
    </row>
    <row r="148" spans="2:7" ht="16.5" hidden="1" customHeight="1" x14ac:dyDescent="0.3">
      <c r="B148" s="196">
        <v>43969</v>
      </c>
      <c r="C148" s="225" t="s">
        <v>175</v>
      </c>
      <c r="D148" s="133"/>
      <c r="E148" s="225" t="s">
        <v>176</v>
      </c>
      <c r="F148" s="246">
        <v>1150000</v>
      </c>
      <c r="G148" s="227" t="s">
        <v>177</v>
      </c>
    </row>
    <row r="149" spans="2:7" ht="16.5" hidden="1" customHeight="1" x14ac:dyDescent="0.3">
      <c r="B149" s="196">
        <v>43970</v>
      </c>
      <c r="C149" s="225" t="s">
        <v>175</v>
      </c>
      <c r="D149" s="133"/>
      <c r="E149" s="225" t="s">
        <v>176</v>
      </c>
      <c r="F149" s="246">
        <v>100000</v>
      </c>
      <c r="G149" s="227" t="s">
        <v>177</v>
      </c>
    </row>
    <row r="150" spans="2:7" ht="16.5" hidden="1" customHeight="1" x14ac:dyDescent="0.3">
      <c r="B150" s="196">
        <v>43971</v>
      </c>
      <c r="C150" s="225" t="s">
        <v>175</v>
      </c>
      <c r="D150" s="133"/>
      <c r="E150" s="225" t="s">
        <v>176</v>
      </c>
      <c r="F150" s="246">
        <v>30000</v>
      </c>
      <c r="G150" s="227" t="s">
        <v>177</v>
      </c>
    </row>
    <row r="151" spans="2:7" ht="16.5" hidden="1" customHeight="1" x14ac:dyDescent="0.3">
      <c r="B151" s="196">
        <v>43971</v>
      </c>
      <c r="C151" s="225" t="s">
        <v>175</v>
      </c>
      <c r="D151" s="133"/>
      <c r="E151" s="225" t="s">
        <v>176</v>
      </c>
      <c r="F151" s="246">
        <v>10000</v>
      </c>
      <c r="G151" s="227" t="s">
        <v>177</v>
      </c>
    </row>
    <row r="152" spans="2:7" ht="16.5" hidden="1" customHeight="1" x14ac:dyDescent="0.3">
      <c r="B152" s="196">
        <v>43971</v>
      </c>
      <c r="C152" s="225" t="s">
        <v>175</v>
      </c>
      <c r="D152" s="133"/>
      <c r="E152" s="225" t="s">
        <v>176</v>
      </c>
      <c r="F152" s="246">
        <v>20000</v>
      </c>
      <c r="G152" s="227" t="s">
        <v>177</v>
      </c>
    </row>
    <row r="153" spans="2:7" ht="16.5" hidden="1" customHeight="1" x14ac:dyDescent="0.3">
      <c r="B153" s="196">
        <v>43971</v>
      </c>
      <c r="C153" s="225" t="s">
        <v>175</v>
      </c>
      <c r="D153" s="133"/>
      <c r="E153" s="225" t="s">
        <v>176</v>
      </c>
      <c r="F153" s="246">
        <v>20000</v>
      </c>
      <c r="G153" s="227" t="s">
        <v>177</v>
      </c>
    </row>
    <row r="154" spans="2:7" ht="16.5" hidden="1" customHeight="1" x14ac:dyDescent="0.3">
      <c r="B154" s="196">
        <v>43973</v>
      </c>
      <c r="C154" s="225" t="s">
        <v>175</v>
      </c>
      <c r="D154" s="133"/>
      <c r="E154" s="225" t="s">
        <v>176</v>
      </c>
      <c r="F154" s="246">
        <v>140000</v>
      </c>
      <c r="G154" s="227" t="s">
        <v>177</v>
      </c>
    </row>
    <row r="155" spans="2:7" ht="16.5" hidden="1" customHeight="1" x14ac:dyDescent="0.3">
      <c r="B155" s="196">
        <v>43976</v>
      </c>
      <c r="C155" s="225" t="s">
        <v>175</v>
      </c>
      <c r="D155" s="133"/>
      <c r="E155" s="225" t="s">
        <v>176</v>
      </c>
      <c r="F155" s="246">
        <v>1500000</v>
      </c>
      <c r="G155" s="227" t="s">
        <v>177</v>
      </c>
    </row>
    <row r="156" spans="2:7" ht="16.5" hidden="1" customHeight="1" x14ac:dyDescent="0.3">
      <c r="B156" s="196">
        <v>43976</v>
      </c>
      <c r="C156" s="225" t="s">
        <v>175</v>
      </c>
      <c r="D156" s="133"/>
      <c r="E156" s="225" t="s">
        <v>176</v>
      </c>
      <c r="F156" s="246">
        <v>40000</v>
      </c>
      <c r="G156" s="227" t="s">
        <v>177</v>
      </c>
    </row>
    <row r="157" spans="2:7" ht="16.5" hidden="1" customHeight="1" x14ac:dyDescent="0.3">
      <c r="B157" s="196">
        <v>43976</v>
      </c>
      <c r="C157" s="225" t="s">
        <v>175</v>
      </c>
      <c r="D157" s="133"/>
      <c r="E157" s="225" t="s">
        <v>176</v>
      </c>
      <c r="F157" s="246">
        <v>10000</v>
      </c>
      <c r="G157" s="227" t="s">
        <v>177</v>
      </c>
    </row>
    <row r="158" spans="2:7" ht="16.5" hidden="1" customHeight="1" x14ac:dyDescent="0.3">
      <c r="B158" s="196">
        <v>43977</v>
      </c>
      <c r="C158" s="225" t="s">
        <v>175</v>
      </c>
      <c r="D158" s="133"/>
      <c r="E158" s="225" t="s">
        <v>176</v>
      </c>
      <c r="F158" s="246">
        <v>10000</v>
      </c>
      <c r="G158" s="227" t="s">
        <v>177</v>
      </c>
    </row>
    <row r="159" spans="2:7" ht="16.5" hidden="1" customHeight="1" x14ac:dyDescent="0.3">
      <c r="B159" s="196">
        <v>43977</v>
      </c>
      <c r="C159" s="225" t="s">
        <v>175</v>
      </c>
      <c r="D159" s="133"/>
      <c r="E159" s="225" t="s">
        <v>176</v>
      </c>
      <c r="F159" s="246">
        <v>100000</v>
      </c>
      <c r="G159" s="227" t="s">
        <v>177</v>
      </c>
    </row>
    <row r="160" spans="2:7" ht="16.5" hidden="1" customHeight="1" x14ac:dyDescent="0.3">
      <c r="B160" s="196">
        <v>43978</v>
      </c>
      <c r="C160" s="225" t="s">
        <v>175</v>
      </c>
      <c r="D160" s="133"/>
      <c r="E160" s="225" t="s">
        <v>176</v>
      </c>
      <c r="F160" s="246">
        <v>1400000</v>
      </c>
      <c r="G160" s="227" t="s">
        <v>177</v>
      </c>
    </row>
    <row r="161" spans="2:7" ht="16.5" hidden="1" customHeight="1" x14ac:dyDescent="0.3">
      <c r="B161" s="196">
        <v>43979</v>
      </c>
      <c r="C161" s="225" t="s">
        <v>175</v>
      </c>
      <c r="D161" s="133"/>
      <c r="E161" s="225" t="s">
        <v>176</v>
      </c>
      <c r="F161" s="246">
        <v>50000</v>
      </c>
      <c r="G161" s="227" t="s">
        <v>177</v>
      </c>
    </row>
    <row r="162" spans="2:7" ht="16.5" hidden="1" customHeight="1" x14ac:dyDescent="0.3">
      <c r="B162" s="196">
        <v>43979</v>
      </c>
      <c r="C162" s="225" t="s">
        <v>175</v>
      </c>
      <c r="D162" s="133"/>
      <c r="E162" s="225" t="s">
        <v>176</v>
      </c>
      <c r="F162" s="246">
        <v>10000</v>
      </c>
      <c r="G162" s="227" t="s">
        <v>177</v>
      </c>
    </row>
    <row r="163" spans="2:7" ht="16.5" hidden="1" customHeight="1" x14ac:dyDescent="0.3">
      <c r="B163" s="196">
        <v>43980</v>
      </c>
      <c r="C163" s="225" t="s">
        <v>175</v>
      </c>
      <c r="D163" s="133"/>
      <c r="E163" s="225" t="s">
        <v>176</v>
      </c>
      <c r="F163" s="246">
        <v>10000</v>
      </c>
      <c r="G163" s="227" t="s">
        <v>177</v>
      </c>
    </row>
    <row r="164" spans="2:7" ht="16.5" hidden="1" customHeight="1" x14ac:dyDescent="0.3">
      <c r="B164" s="196">
        <v>43980</v>
      </c>
      <c r="C164" s="225" t="s">
        <v>175</v>
      </c>
      <c r="D164" s="133"/>
      <c r="E164" s="225" t="s">
        <v>176</v>
      </c>
      <c r="F164" s="246">
        <v>15000</v>
      </c>
      <c r="G164" s="227" t="s">
        <v>177</v>
      </c>
    </row>
    <row r="165" spans="2:7" ht="17.25" hidden="1" customHeight="1" thickBot="1" x14ac:dyDescent="0.35">
      <c r="B165" s="45">
        <v>43980</v>
      </c>
      <c r="C165" s="238" t="s">
        <v>175</v>
      </c>
      <c r="D165" s="241"/>
      <c r="E165" s="238" t="s">
        <v>176</v>
      </c>
      <c r="F165" s="252">
        <v>10000</v>
      </c>
      <c r="G165" s="244" t="s">
        <v>177</v>
      </c>
    </row>
    <row r="166" spans="2:7" ht="16.5" hidden="1" customHeight="1" x14ac:dyDescent="0.3">
      <c r="B166" s="283">
        <v>43983</v>
      </c>
      <c r="C166" s="285" t="s">
        <v>220</v>
      </c>
      <c r="D166" s="230"/>
      <c r="E166" s="285" t="s">
        <v>176</v>
      </c>
      <c r="F166" s="254">
        <v>10000</v>
      </c>
      <c r="G166" s="235" t="s">
        <v>177</v>
      </c>
    </row>
    <row r="167" spans="2:7" ht="16.5" hidden="1" customHeight="1" x14ac:dyDescent="0.3">
      <c r="B167" s="196">
        <v>43983</v>
      </c>
      <c r="C167" s="225" t="s">
        <v>221</v>
      </c>
      <c r="D167" s="133"/>
      <c r="E167" s="225" t="s">
        <v>176</v>
      </c>
      <c r="F167" s="252">
        <v>30000</v>
      </c>
      <c r="G167" s="227" t="s">
        <v>177</v>
      </c>
    </row>
    <row r="168" spans="2:7" ht="16.5" hidden="1" customHeight="1" x14ac:dyDescent="0.3">
      <c r="B168" s="196">
        <v>43984</v>
      </c>
      <c r="C168" s="225" t="s">
        <v>221</v>
      </c>
      <c r="D168" s="133"/>
      <c r="E168" s="225" t="s">
        <v>176</v>
      </c>
      <c r="F168" s="252">
        <v>10000</v>
      </c>
      <c r="G168" s="227" t="s">
        <v>177</v>
      </c>
    </row>
    <row r="169" spans="2:7" ht="16.5" hidden="1" customHeight="1" x14ac:dyDescent="0.3">
      <c r="B169" s="196">
        <v>43985</v>
      </c>
      <c r="C169" s="225" t="s">
        <v>221</v>
      </c>
      <c r="D169" s="133"/>
      <c r="E169" s="225" t="s">
        <v>176</v>
      </c>
      <c r="F169" s="252">
        <v>330000</v>
      </c>
      <c r="G169" s="227" t="s">
        <v>177</v>
      </c>
    </row>
    <row r="170" spans="2:7" ht="16.5" hidden="1" customHeight="1" x14ac:dyDescent="0.3">
      <c r="B170" s="196">
        <v>43987</v>
      </c>
      <c r="C170" s="225" t="s">
        <v>221</v>
      </c>
      <c r="D170" s="133"/>
      <c r="E170" s="225" t="s">
        <v>176</v>
      </c>
      <c r="F170" s="252">
        <v>100000</v>
      </c>
      <c r="G170" s="227" t="s">
        <v>177</v>
      </c>
    </row>
    <row r="171" spans="2:7" ht="16.5" hidden="1" customHeight="1" x14ac:dyDescent="0.3">
      <c r="B171" s="196">
        <v>43987</v>
      </c>
      <c r="C171" s="225" t="s">
        <v>221</v>
      </c>
      <c r="D171" s="133"/>
      <c r="E171" s="225" t="s">
        <v>176</v>
      </c>
      <c r="F171" s="252">
        <v>30000</v>
      </c>
      <c r="G171" s="227" t="s">
        <v>177</v>
      </c>
    </row>
    <row r="172" spans="2:7" ht="16.5" hidden="1" customHeight="1" x14ac:dyDescent="0.3">
      <c r="B172" s="196">
        <v>43990</v>
      </c>
      <c r="C172" s="225" t="s">
        <v>221</v>
      </c>
      <c r="D172" s="133"/>
      <c r="E172" s="225" t="s">
        <v>176</v>
      </c>
      <c r="F172" s="252">
        <v>10000</v>
      </c>
      <c r="G172" s="227" t="s">
        <v>177</v>
      </c>
    </row>
    <row r="173" spans="2:7" ht="16.5" hidden="1" customHeight="1" x14ac:dyDescent="0.3">
      <c r="B173" s="196">
        <v>43990</v>
      </c>
      <c r="C173" s="225" t="s">
        <v>221</v>
      </c>
      <c r="D173" s="133"/>
      <c r="E173" s="225" t="s">
        <v>176</v>
      </c>
      <c r="F173" s="252">
        <v>560000</v>
      </c>
      <c r="G173" s="227" t="s">
        <v>177</v>
      </c>
    </row>
    <row r="174" spans="2:7" ht="16.5" hidden="1" customHeight="1" x14ac:dyDescent="0.3">
      <c r="B174" s="196">
        <v>43992</v>
      </c>
      <c r="C174" s="225" t="s">
        <v>221</v>
      </c>
      <c r="D174" s="133"/>
      <c r="E174" s="225" t="s">
        <v>176</v>
      </c>
      <c r="F174" s="252">
        <v>10000</v>
      </c>
      <c r="G174" s="227" t="s">
        <v>177</v>
      </c>
    </row>
    <row r="175" spans="2:7" ht="16.5" hidden="1" customHeight="1" x14ac:dyDescent="0.3">
      <c r="B175" s="196">
        <v>43992</v>
      </c>
      <c r="C175" s="225" t="s">
        <v>221</v>
      </c>
      <c r="D175" s="133"/>
      <c r="E175" s="225" t="s">
        <v>176</v>
      </c>
      <c r="F175" s="252">
        <v>20000</v>
      </c>
      <c r="G175" s="227" t="s">
        <v>177</v>
      </c>
    </row>
    <row r="176" spans="2:7" ht="16.5" hidden="1" customHeight="1" x14ac:dyDescent="0.3">
      <c r="B176" s="196">
        <v>43992</v>
      </c>
      <c r="C176" s="225" t="s">
        <v>221</v>
      </c>
      <c r="D176" s="133"/>
      <c r="E176" s="225" t="s">
        <v>176</v>
      </c>
      <c r="F176" s="252">
        <v>10000</v>
      </c>
      <c r="G176" s="227" t="s">
        <v>177</v>
      </c>
    </row>
    <row r="177" spans="2:7" ht="16.5" hidden="1" customHeight="1" x14ac:dyDescent="0.3">
      <c r="B177" s="196">
        <v>43992</v>
      </c>
      <c r="C177" s="225" t="s">
        <v>221</v>
      </c>
      <c r="D177" s="133"/>
      <c r="E177" s="225" t="s">
        <v>176</v>
      </c>
      <c r="F177" s="252">
        <v>40000</v>
      </c>
      <c r="G177" s="227" t="s">
        <v>177</v>
      </c>
    </row>
    <row r="178" spans="2:7" ht="16.5" hidden="1" customHeight="1" x14ac:dyDescent="0.3">
      <c r="B178" s="196">
        <v>43994</v>
      </c>
      <c r="C178" s="225" t="s">
        <v>221</v>
      </c>
      <c r="D178" s="133"/>
      <c r="E178" s="225" t="s">
        <v>176</v>
      </c>
      <c r="F178" s="252">
        <v>100000</v>
      </c>
      <c r="G178" s="227" t="s">
        <v>177</v>
      </c>
    </row>
    <row r="179" spans="2:7" ht="16.5" hidden="1" customHeight="1" x14ac:dyDescent="0.3">
      <c r="B179" s="196">
        <v>43997</v>
      </c>
      <c r="C179" s="225" t="s">
        <v>221</v>
      </c>
      <c r="D179" s="133"/>
      <c r="E179" s="225" t="s">
        <v>176</v>
      </c>
      <c r="F179" s="252">
        <v>25000</v>
      </c>
      <c r="G179" s="227" t="s">
        <v>177</v>
      </c>
    </row>
    <row r="180" spans="2:7" ht="16.5" hidden="1" customHeight="1" x14ac:dyDescent="0.3">
      <c r="B180" s="196">
        <v>43999</v>
      </c>
      <c r="C180" s="225" t="s">
        <v>221</v>
      </c>
      <c r="D180" s="133"/>
      <c r="E180" s="225" t="s">
        <v>176</v>
      </c>
      <c r="F180" s="252">
        <v>1115000</v>
      </c>
      <c r="G180" s="227" t="s">
        <v>177</v>
      </c>
    </row>
    <row r="181" spans="2:7" ht="16.5" hidden="1" customHeight="1" x14ac:dyDescent="0.3">
      <c r="B181" s="196">
        <v>44000</v>
      </c>
      <c r="C181" s="225" t="s">
        <v>221</v>
      </c>
      <c r="D181" s="133"/>
      <c r="E181" s="225" t="s">
        <v>176</v>
      </c>
      <c r="F181" s="252">
        <v>10000</v>
      </c>
      <c r="G181" s="227" t="s">
        <v>177</v>
      </c>
    </row>
    <row r="182" spans="2:7" ht="16.5" hidden="1" customHeight="1" x14ac:dyDescent="0.3">
      <c r="B182" s="196">
        <v>44001</v>
      </c>
      <c r="C182" s="225" t="s">
        <v>221</v>
      </c>
      <c r="D182" s="133"/>
      <c r="E182" s="225" t="s">
        <v>176</v>
      </c>
      <c r="F182" s="252">
        <v>10000</v>
      </c>
      <c r="G182" s="227" t="s">
        <v>177</v>
      </c>
    </row>
    <row r="183" spans="2:7" ht="16.5" hidden="1" customHeight="1" x14ac:dyDescent="0.3">
      <c r="B183" s="196">
        <v>44002</v>
      </c>
      <c r="C183" s="225" t="s">
        <v>221</v>
      </c>
      <c r="D183" s="133"/>
      <c r="E183" s="225" t="s">
        <v>176</v>
      </c>
      <c r="F183" s="252">
        <v>2204</v>
      </c>
      <c r="G183" s="227" t="s">
        <v>177</v>
      </c>
    </row>
    <row r="184" spans="2:7" ht="16.5" hidden="1" customHeight="1" x14ac:dyDescent="0.3">
      <c r="B184" s="196">
        <v>44004</v>
      </c>
      <c r="C184" s="225" t="s">
        <v>221</v>
      </c>
      <c r="D184" s="133"/>
      <c r="E184" s="225" t="s">
        <v>176</v>
      </c>
      <c r="F184" s="252">
        <v>30000</v>
      </c>
      <c r="G184" s="227" t="s">
        <v>177</v>
      </c>
    </row>
    <row r="185" spans="2:7" ht="16.5" hidden="1" customHeight="1" x14ac:dyDescent="0.3">
      <c r="B185" s="196">
        <v>44004</v>
      </c>
      <c r="C185" s="225" t="s">
        <v>221</v>
      </c>
      <c r="D185" s="133"/>
      <c r="E185" s="225" t="s">
        <v>176</v>
      </c>
      <c r="F185" s="252">
        <v>10000</v>
      </c>
      <c r="G185" s="227" t="s">
        <v>177</v>
      </c>
    </row>
    <row r="186" spans="2:7" ht="16.5" hidden="1" customHeight="1" x14ac:dyDescent="0.3">
      <c r="B186" s="196">
        <v>44005</v>
      </c>
      <c r="C186" s="225" t="s">
        <v>221</v>
      </c>
      <c r="D186" s="133"/>
      <c r="E186" s="225" t="s">
        <v>176</v>
      </c>
      <c r="F186" s="252">
        <v>500000</v>
      </c>
      <c r="G186" s="227" t="s">
        <v>177</v>
      </c>
    </row>
    <row r="187" spans="2:7" ht="16.5" hidden="1" customHeight="1" x14ac:dyDescent="0.3">
      <c r="B187" s="196">
        <v>44005</v>
      </c>
      <c r="C187" s="225" t="s">
        <v>221</v>
      </c>
      <c r="D187" s="133"/>
      <c r="E187" s="225" t="s">
        <v>176</v>
      </c>
      <c r="F187" s="252">
        <v>100000</v>
      </c>
      <c r="G187" s="227" t="s">
        <v>177</v>
      </c>
    </row>
    <row r="188" spans="2:7" ht="16.5" hidden="1" customHeight="1" x14ac:dyDescent="0.3">
      <c r="B188" s="196">
        <v>44006</v>
      </c>
      <c r="C188" s="225" t="s">
        <v>221</v>
      </c>
      <c r="D188" s="133"/>
      <c r="E188" s="225" t="s">
        <v>176</v>
      </c>
      <c r="F188" s="252">
        <v>10000</v>
      </c>
      <c r="G188" s="227" t="s">
        <v>177</v>
      </c>
    </row>
    <row r="189" spans="2:7" ht="16.5" hidden="1" customHeight="1" x14ac:dyDescent="0.3">
      <c r="B189" s="196">
        <v>44006</v>
      </c>
      <c r="C189" s="225" t="s">
        <v>221</v>
      </c>
      <c r="D189" s="133"/>
      <c r="E189" s="225" t="s">
        <v>176</v>
      </c>
      <c r="F189" s="252">
        <v>210000</v>
      </c>
      <c r="G189" s="227" t="s">
        <v>177</v>
      </c>
    </row>
    <row r="190" spans="2:7" ht="16.5" hidden="1" customHeight="1" x14ac:dyDescent="0.3">
      <c r="B190" s="196">
        <v>44007</v>
      </c>
      <c r="C190" s="225" t="s">
        <v>221</v>
      </c>
      <c r="D190" s="133"/>
      <c r="E190" s="225" t="s">
        <v>176</v>
      </c>
      <c r="F190" s="252">
        <v>10000</v>
      </c>
      <c r="G190" s="227" t="s">
        <v>177</v>
      </c>
    </row>
    <row r="191" spans="2:7" ht="16.5" hidden="1" customHeight="1" x14ac:dyDescent="0.3">
      <c r="B191" s="196">
        <v>44007</v>
      </c>
      <c r="C191" s="225" t="s">
        <v>221</v>
      </c>
      <c r="D191" s="133"/>
      <c r="E191" s="225" t="s">
        <v>176</v>
      </c>
      <c r="F191" s="252">
        <v>10000</v>
      </c>
      <c r="G191" s="227" t="s">
        <v>177</v>
      </c>
    </row>
    <row r="192" spans="2:7" ht="16.5" hidden="1" customHeight="1" x14ac:dyDescent="0.3">
      <c r="B192" s="196">
        <v>44010</v>
      </c>
      <c r="C192" s="225" t="s">
        <v>221</v>
      </c>
      <c r="D192" s="241"/>
      <c r="E192" s="225" t="s">
        <v>176</v>
      </c>
      <c r="F192" s="252">
        <v>11939</v>
      </c>
      <c r="G192" s="227" t="s">
        <v>177</v>
      </c>
    </row>
    <row r="193" spans="2:7" ht="16.5" hidden="1" customHeight="1" x14ac:dyDescent="0.3">
      <c r="B193" s="196">
        <v>44011</v>
      </c>
      <c r="C193" s="225" t="s">
        <v>221</v>
      </c>
      <c r="D193" s="133"/>
      <c r="E193" s="225" t="s">
        <v>176</v>
      </c>
      <c r="F193" s="252">
        <v>10000</v>
      </c>
      <c r="G193" s="227" t="s">
        <v>177</v>
      </c>
    </row>
    <row r="194" spans="2:7" ht="16.5" hidden="1" customHeight="1" x14ac:dyDescent="0.3">
      <c r="B194" s="196">
        <v>44011</v>
      </c>
      <c r="C194" s="225" t="s">
        <v>221</v>
      </c>
      <c r="D194" s="133"/>
      <c r="E194" s="225" t="s">
        <v>176</v>
      </c>
      <c r="F194" s="252">
        <v>1495000</v>
      </c>
      <c r="G194" s="227" t="s">
        <v>177</v>
      </c>
    </row>
    <row r="195" spans="2:7" ht="16.5" hidden="1" customHeight="1" x14ac:dyDescent="0.3">
      <c r="B195" s="196">
        <v>44012</v>
      </c>
      <c r="C195" s="225" t="s">
        <v>221</v>
      </c>
      <c r="D195" s="133"/>
      <c r="E195" s="225" t="s">
        <v>176</v>
      </c>
      <c r="F195" s="252">
        <v>10000</v>
      </c>
      <c r="G195" s="227" t="s">
        <v>177</v>
      </c>
    </row>
    <row r="196" spans="2:7" ht="17.25" hidden="1" customHeight="1" thickBot="1" x14ac:dyDescent="0.35">
      <c r="B196" s="212">
        <v>44012</v>
      </c>
      <c r="C196" s="319" t="s">
        <v>222</v>
      </c>
      <c r="D196" s="134"/>
      <c r="E196" s="234" t="s">
        <v>176</v>
      </c>
      <c r="F196" s="247">
        <v>45000</v>
      </c>
      <c r="G196" s="236" t="s">
        <v>177</v>
      </c>
    </row>
    <row r="197" spans="2:7" ht="16.5" hidden="1" customHeight="1" x14ac:dyDescent="0.3">
      <c r="B197" s="231">
        <v>44013</v>
      </c>
      <c r="C197" s="285" t="s">
        <v>234</v>
      </c>
      <c r="E197" s="238" t="s">
        <v>176</v>
      </c>
      <c r="F197" s="252">
        <v>100000</v>
      </c>
      <c r="G197" s="227" t="s">
        <v>177</v>
      </c>
    </row>
    <row r="198" spans="2:7" ht="16.5" hidden="1" customHeight="1" x14ac:dyDescent="0.3">
      <c r="B198" s="231">
        <v>44013</v>
      </c>
      <c r="C198" s="225" t="s">
        <v>221</v>
      </c>
      <c r="D198" s="133"/>
      <c r="E198" s="225" t="s">
        <v>176</v>
      </c>
      <c r="F198" s="252">
        <v>28900</v>
      </c>
      <c r="G198" s="227" t="s">
        <v>177</v>
      </c>
    </row>
    <row r="199" spans="2:7" ht="16.5" hidden="1" customHeight="1" x14ac:dyDescent="0.3">
      <c r="B199" s="231">
        <v>44013</v>
      </c>
      <c r="C199" s="225" t="s">
        <v>221</v>
      </c>
      <c r="D199" s="133"/>
      <c r="E199" s="225" t="s">
        <v>176</v>
      </c>
      <c r="F199" s="252">
        <v>10000</v>
      </c>
      <c r="G199" s="227" t="s">
        <v>177</v>
      </c>
    </row>
    <row r="200" spans="2:7" ht="16.5" hidden="1" customHeight="1" x14ac:dyDescent="0.3">
      <c r="B200" s="231">
        <v>44014</v>
      </c>
      <c r="C200" s="225" t="s">
        <v>221</v>
      </c>
      <c r="D200" s="133"/>
      <c r="E200" s="225" t="s">
        <v>176</v>
      </c>
      <c r="F200" s="252">
        <v>40000</v>
      </c>
      <c r="G200" s="227" t="s">
        <v>177</v>
      </c>
    </row>
    <row r="201" spans="2:7" ht="16.5" hidden="1" customHeight="1" x14ac:dyDescent="0.3">
      <c r="B201" s="231">
        <v>44015</v>
      </c>
      <c r="C201" s="225" t="s">
        <v>221</v>
      </c>
      <c r="D201" s="133"/>
      <c r="E201" s="225" t="s">
        <v>176</v>
      </c>
      <c r="F201" s="252">
        <v>280000</v>
      </c>
      <c r="G201" s="227" t="s">
        <v>177</v>
      </c>
    </row>
    <row r="202" spans="2:7" ht="16.5" hidden="1" customHeight="1" x14ac:dyDescent="0.3">
      <c r="B202" s="231">
        <v>44018</v>
      </c>
      <c r="C202" s="225" t="s">
        <v>221</v>
      </c>
      <c r="D202" s="133"/>
      <c r="E202" s="225" t="s">
        <v>176</v>
      </c>
      <c r="F202" s="252">
        <v>100000</v>
      </c>
      <c r="G202" s="227" t="s">
        <v>177</v>
      </c>
    </row>
    <row r="203" spans="2:7" ht="16.5" hidden="1" customHeight="1" x14ac:dyDescent="0.3">
      <c r="B203" s="231">
        <v>44018</v>
      </c>
      <c r="C203" s="225" t="s">
        <v>221</v>
      </c>
      <c r="D203" s="133"/>
      <c r="E203" s="225" t="s">
        <v>176</v>
      </c>
      <c r="F203" s="252">
        <v>10000</v>
      </c>
      <c r="G203" s="227" t="s">
        <v>177</v>
      </c>
    </row>
    <row r="204" spans="2:7" ht="16.5" hidden="1" customHeight="1" x14ac:dyDescent="0.3">
      <c r="B204" s="231">
        <v>44018</v>
      </c>
      <c r="C204" s="225" t="s">
        <v>221</v>
      </c>
      <c r="D204" s="133"/>
      <c r="E204" s="225" t="s">
        <v>176</v>
      </c>
      <c r="F204" s="252">
        <v>30000</v>
      </c>
      <c r="G204" s="227" t="s">
        <v>177</v>
      </c>
    </row>
    <row r="205" spans="2:7" ht="16.5" hidden="1" customHeight="1" x14ac:dyDescent="0.3">
      <c r="B205" s="231">
        <v>44020</v>
      </c>
      <c r="C205" s="225" t="s">
        <v>221</v>
      </c>
      <c r="D205" s="133"/>
      <c r="E205" s="225" t="s">
        <v>176</v>
      </c>
      <c r="F205" s="252">
        <v>560000</v>
      </c>
      <c r="G205" s="227" t="s">
        <v>177</v>
      </c>
    </row>
    <row r="206" spans="2:7" ht="16.5" hidden="1" customHeight="1" x14ac:dyDescent="0.3">
      <c r="B206" s="231">
        <v>44021</v>
      </c>
      <c r="C206" s="225" t="s">
        <v>221</v>
      </c>
      <c r="D206" s="133"/>
      <c r="E206" s="225" t="s">
        <v>176</v>
      </c>
      <c r="F206" s="252">
        <v>20000</v>
      </c>
      <c r="G206" s="227" t="s">
        <v>177</v>
      </c>
    </row>
    <row r="207" spans="2:7" ht="16.5" hidden="1" customHeight="1" x14ac:dyDescent="0.3">
      <c r="B207" s="231">
        <v>44022</v>
      </c>
      <c r="C207" s="225" t="s">
        <v>221</v>
      </c>
      <c r="D207" s="133"/>
      <c r="E207" s="225" t="s">
        <v>176</v>
      </c>
      <c r="F207" s="252">
        <v>10000</v>
      </c>
      <c r="G207" s="227" t="s">
        <v>177</v>
      </c>
    </row>
    <row r="208" spans="2:7" ht="16.5" hidden="1" customHeight="1" x14ac:dyDescent="0.3">
      <c r="B208" s="231">
        <v>44022</v>
      </c>
      <c r="C208" s="225" t="s">
        <v>221</v>
      </c>
      <c r="D208" s="133"/>
      <c r="E208" s="225" t="s">
        <v>176</v>
      </c>
      <c r="F208" s="252">
        <v>20000</v>
      </c>
      <c r="G208" s="227" t="s">
        <v>177</v>
      </c>
    </row>
    <row r="209" spans="2:7" ht="16.5" hidden="1" customHeight="1" x14ac:dyDescent="0.3">
      <c r="B209" s="231">
        <v>44022</v>
      </c>
      <c r="C209" s="225" t="s">
        <v>221</v>
      </c>
      <c r="D209" s="133"/>
      <c r="E209" s="225" t="s">
        <v>176</v>
      </c>
      <c r="F209" s="252">
        <v>10000</v>
      </c>
      <c r="G209" s="227" t="s">
        <v>177</v>
      </c>
    </row>
    <row r="210" spans="2:7" ht="16.5" hidden="1" customHeight="1" x14ac:dyDescent="0.3">
      <c r="B210" s="231">
        <v>44022</v>
      </c>
      <c r="C210" s="225" t="s">
        <v>221</v>
      </c>
      <c r="D210" s="133"/>
      <c r="E210" s="225" t="s">
        <v>176</v>
      </c>
      <c r="F210" s="252">
        <v>20000</v>
      </c>
      <c r="G210" s="227" t="s">
        <v>177</v>
      </c>
    </row>
    <row r="211" spans="2:7" ht="16.5" hidden="1" customHeight="1" x14ac:dyDescent="0.3">
      <c r="B211" s="231">
        <v>44025</v>
      </c>
      <c r="C211" s="225" t="s">
        <v>221</v>
      </c>
      <c r="D211" s="133"/>
      <c r="E211" s="225" t="s">
        <v>176</v>
      </c>
      <c r="F211" s="252">
        <v>120000</v>
      </c>
      <c r="G211" s="227" t="s">
        <v>177</v>
      </c>
    </row>
    <row r="212" spans="2:7" ht="16.5" hidden="1" customHeight="1" x14ac:dyDescent="0.3">
      <c r="B212" s="231">
        <v>44025</v>
      </c>
      <c r="C212" s="225" t="s">
        <v>221</v>
      </c>
      <c r="D212" s="133"/>
      <c r="E212" s="225" t="s">
        <v>176</v>
      </c>
      <c r="F212" s="252">
        <v>200000</v>
      </c>
      <c r="G212" s="227" t="s">
        <v>177</v>
      </c>
    </row>
    <row r="213" spans="2:7" ht="16.5" hidden="1" customHeight="1" x14ac:dyDescent="0.3">
      <c r="B213" s="231">
        <v>44025</v>
      </c>
      <c r="C213" s="225" t="s">
        <v>221</v>
      </c>
      <c r="D213" s="133"/>
      <c r="E213" s="225" t="s">
        <v>176</v>
      </c>
      <c r="F213" s="252">
        <v>1000000</v>
      </c>
      <c r="G213" s="227" t="s">
        <v>177</v>
      </c>
    </row>
    <row r="214" spans="2:7" ht="16.5" hidden="1" customHeight="1" x14ac:dyDescent="0.3">
      <c r="B214" s="231">
        <v>44027</v>
      </c>
      <c r="C214" s="225" t="s">
        <v>221</v>
      </c>
      <c r="D214" s="133"/>
      <c r="E214" s="225" t="s">
        <v>176</v>
      </c>
      <c r="F214" s="252">
        <v>5000</v>
      </c>
      <c r="G214" s="227" t="s">
        <v>177</v>
      </c>
    </row>
    <row r="215" spans="2:7" ht="16.5" hidden="1" customHeight="1" x14ac:dyDescent="0.3">
      <c r="B215" s="231">
        <v>44027</v>
      </c>
      <c r="C215" s="225" t="s">
        <v>221</v>
      </c>
      <c r="D215" s="133"/>
      <c r="E215" s="225" t="s">
        <v>176</v>
      </c>
      <c r="F215" s="246">
        <v>10000</v>
      </c>
      <c r="G215" s="227" t="s">
        <v>177</v>
      </c>
    </row>
    <row r="216" spans="2:7" ht="16.5" hidden="1" customHeight="1" x14ac:dyDescent="0.3">
      <c r="B216" s="231">
        <v>44029</v>
      </c>
      <c r="C216" s="225" t="s">
        <v>221</v>
      </c>
      <c r="D216" s="133"/>
      <c r="E216" s="225" t="s">
        <v>176</v>
      </c>
      <c r="F216" s="252">
        <v>1105000</v>
      </c>
      <c r="G216" s="227" t="s">
        <v>177</v>
      </c>
    </row>
    <row r="217" spans="2:7" ht="16.5" hidden="1" customHeight="1" x14ac:dyDescent="0.3">
      <c r="B217" s="231">
        <v>44032</v>
      </c>
      <c r="C217" s="225" t="s">
        <v>221</v>
      </c>
      <c r="D217" s="133"/>
      <c r="E217" s="225" t="s">
        <v>176</v>
      </c>
      <c r="F217" s="252">
        <v>30000</v>
      </c>
      <c r="G217" s="227" t="s">
        <v>177</v>
      </c>
    </row>
    <row r="218" spans="2:7" ht="16.5" hidden="1" customHeight="1" x14ac:dyDescent="0.3">
      <c r="B218" s="231">
        <v>44032</v>
      </c>
      <c r="C218" s="225" t="s">
        <v>221</v>
      </c>
      <c r="D218" s="133"/>
      <c r="E218" s="225" t="s">
        <v>176</v>
      </c>
      <c r="F218" s="252">
        <v>10000</v>
      </c>
      <c r="G218" s="227" t="s">
        <v>177</v>
      </c>
    </row>
    <row r="219" spans="2:7" ht="16.5" hidden="1" customHeight="1" x14ac:dyDescent="0.3">
      <c r="B219" s="231">
        <v>44032</v>
      </c>
      <c r="C219" s="225" t="s">
        <v>221</v>
      </c>
      <c r="D219" s="133"/>
      <c r="E219" s="225" t="s">
        <v>176</v>
      </c>
      <c r="F219" s="252">
        <v>30000</v>
      </c>
      <c r="G219" s="227" t="s">
        <v>177</v>
      </c>
    </row>
    <row r="220" spans="2:7" ht="16.5" hidden="1" customHeight="1" x14ac:dyDescent="0.3">
      <c r="B220" s="231">
        <v>44032</v>
      </c>
      <c r="C220" s="225" t="s">
        <v>221</v>
      </c>
      <c r="D220" s="133"/>
      <c r="E220" s="225" t="s">
        <v>176</v>
      </c>
      <c r="F220" s="252">
        <v>10000</v>
      </c>
      <c r="G220" s="227" t="s">
        <v>177</v>
      </c>
    </row>
    <row r="221" spans="2:7" ht="16.5" hidden="1" customHeight="1" x14ac:dyDescent="0.3">
      <c r="B221" s="231">
        <v>44034</v>
      </c>
      <c r="C221" s="225" t="s">
        <v>221</v>
      </c>
      <c r="D221" s="133"/>
      <c r="E221" s="225" t="s">
        <v>176</v>
      </c>
      <c r="F221" s="252">
        <v>100000</v>
      </c>
      <c r="G221" s="227" t="s">
        <v>177</v>
      </c>
    </row>
    <row r="222" spans="2:7" ht="16.5" hidden="1" customHeight="1" x14ac:dyDescent="0.3">
      <c r="B222" s="231">
        <v>44034</v>
      </c>
      <c r="C222" s="225" t="s">
        <v>221</v>
      </c>
      <c r="D222" s="133"/>
      <c r="E222" s="225" t="s">
        <v>176</v>
      </c>
      <c r="F222" s="252">
        <v>10000</v>
      </c>
      <c r="G222" s="227" t="s">
        <v>177</v>
      </c>
    </row>
    <row r="223" spans="2:7" ht="16.5" hidden="1" customHeight="1" x14ac:dyDescent="0.3">
      <c r="B223" s="231">
        <v>44034</v>
      </c>
      <c r="C223" s="225" t="s">
        <v>221</v>
      </c>
      <c r="D223" s="133"/>
      <c r="E223" s="225" t="s">
        <v>176</v>
      </c>
      <c r="F223" s="252">
        <v>160000</v>
      </c>
      <c r="G223" s="227" t="s">
        <v>177</v>
      </c>
    </row>
    <row r="224" spans="2:7" ht="16.5" hidden="1" customHeight="1" x14ac:dyDescent="0.3">
      <c r="B224" s="231">
        <v>44035</v>
      </c>
      <c r="C224" s="225" t="s">
        <v>221</v>
      </c>
      <c r="D224" s="133"/>
      <c r="E224" s="225" t="s">
        <v>176</v>
      </c>
      <c r="F224" s="252">
        <v>300000</v>
      </c>
      <c r="G224" s="227" t="s">
        <v>177</v>
      </c>
    </row>
    <row r="225" spans="2:7" ht="16.5" hidden="1" customHeight="1" x14ac:dyDescent="0.3">
      <c r="B225" s="231">
        <v>44035</v>
      </c>
      <c r="C225" s="225" t="s">
        <v>221</v>
      </c>
      <c r="D225" s="133"/>
      <c r="E225" s="225" t="s">
        <v>176</v>
      </c>
      <c r="F225" s="252">
        <v>30000</v>
      </c>
      <c r="G225" s="227" t="s">
        <v>177</v>
      </c>
    </row>
    <row r="226" spans="2:7" ht="16.5" hidden="1" customHeight="1" x14ac:dyDescent="0.3">
      <c r="B226" s="231">
        <v>44036</v>
      </c>
      <c r="C226" s="225" t="s">
        <v>221</v>
      </c>
      <c r="D226" s="133"/>
      <c r="E226" s="225" t="s">
        <v>176</v>
      </c>
      <c r="F226" s="252">
        <v>30000</v>
      </c>
      <c r="G226" s="227" t="s">
        <v>177</v>
      </c>
    </row>
    <row r="227" spans="2:7" ht="16.5" hidden="1" customHeight="1" x14ac:dyDescent="0.3">
      <c r="B227" s="231">
        <v>44036</v>
      </c>
      <c r="C227" s="225" t="s">
        <v>221</v>
      </c>
      <c r="D227" s="133"/>
      <c r="E227" s="225" t="s">
        <v>176</v>
      </c>
      <c r="F227" s="252">
        <v>10000</v>
      </c>
      <c r="G227" s="227" t="s">
        <v>177</v>
      </c>
    </row>
    <row r="228" spans="2:7" ht="16.5" hidden="1" customHeight="1" x14ac:dyDescent="0.3">
      <c r="B228" s="196">
        <v>44038</v>
      </c>
      <c r="C228" s="225" t="s">
        <v>221</v>
      </c>
      <c r="D228" s="133"/>
      <c r="E228" s="225" t="s">
        <v>176</v>
      </c>
      <c r="F228" s="246">
        <v>100000</v>
      </c>
      <c r="G228" s="227" t="s">
        <v>177</v>
      </c>
    </row>
    <row r="229" spans="2:7" ht="16.5" hidden="1" customHeight="1" x14ac:dyDescent="0.3">
      <c r="B229" s="196">
        <v>44039</v>
      </c>
      <c r="C229" s="225" t="s">
        <v>221</v>
      </c>
      <c r="D229" s="133"/>
      <c r="E229" s="225" t="s">
        <v>176</v>
      </c>
      <c r="F229" s="252">
        <v>10000</v>
      </c>
      <c r="G229" s="227" t="s">
        <v>177</v>
      </c>
    </row>
    <row r="230" spans="2:7" ht="16.5" hidden="1" customHeight="1" x14ac:dyDescent="0.3">
      <c r="B230" s="196">
        <v>44040</v>
      </c>
      <c r="C230" s="225" t="s">
        <v>221</v>
      </c>
      <c r="D230" s="133"/>
      <c r="E230" s="225" t="s">
        <v>176</v>
      </c>
      <c r="F230" s="252">
        <v>275000</v>
      </c>
      <c r="G230" s="227" t="s">
        <v>177</v>
      </c>
    </row>
    <row r="231" spans="2:7" ht="16.5" hidden="1" customHeight="1" x14ac:dyDescent="0.3">
      <c r="B231" s="196">
        <v>44040</v>
      </c>
      <c r="C231" s="225" t="s">
        <v>221</v>
      </c>
      <c r="D231" s="133"/>
      <c r="E231" s="225" t="s">
        <v>176</v>
      </c>
      <c r="F231" s="252">
        <v>100000</v>
      </c>
      <c r="G231" s="227" t="s">
        <v>177</v>
      </c>
    </row>
    <row r="232" spans="2:7" ht="16.5" hidden="1" customHeight="1" x14ac:dyDescent="0.3">
      <c r="B232" s="196">
        <v>44041</v>
      </c>
      <c r="C232" s="225" t="s">
        <v>221</v>
      </c>
      <c r="D232" s="133"/>
      <c r="E232" s="225" t="s">
        <v>176</v>
      </c>
      <c r="F232" s="252">
        <v>10000</v>
      </c>
      <c r="G232" s="227" t="s">
        <v>177</v>
      </c>
    </row>
    <row r="233" spans="2:7" ht="16.5" hidden="1" customHeight="1" x14ac:dyDescent="0.3">
      <c r="B233" s="196">
        <v>44041</v>
      </c>
      <c r="C233" s="225" t="s">
        <v>221</v>
      </c>
      <c r="D233" s="133"/>
      <c r="E233" s="225" t="s">
        <v>176</v>
      </c>
      <c r="F233" s="252">
        <v>1450000</v>
      </c>
      <c r="G233" s="227" t="s">
        <v>177</v>
      </c>
    </row>
    <row r="234" spans="2:7" ht="16.5" hidden="1" customHeight="1" x14ac:dyDescent="0.3">
      <c r="B234" s="196">
        <v>44042</v>
      </c>
      <c r="C234" s="225" t="s">
        <v>221</v>
      </c>
      <c r="D234" s="133"/>
      <c r="E234" s="225" t="s">
        <v>176</v>
      </c>
      <c r="F234" s="252">
        <v>10000</v>
      </c>
      <c r="G234" s="227" t="s">
        <v>177</v>
      </c>
    </row>
    <row r="235" spans="2:7" ht="16.5" hidden="1" customHeight="1" x14ac:dyDescent="0.3">
      <c r="B235" s="196">
        <v>44043</v>
      </c>
      <c r="C235" s="225" t="s">
        <v>221</v>
      </c>
      <c r="D235" s="133"/>
      <c r="E235" s="225" t="s">
        <v>176</v>
      </c>
      <c r="F235" s="252">
        <v>10000</v>
      </c>
      <c r="G235" s="227" t="s">
        <v>177</v>
      </c>
    </row>
    <row r="236" spans="2:7" ht="16.5" hidden="1" customHeight="1" x14ac:dyDescent="0.3">
      <c r="B236" s="196">
        <v>44043</v>
      </c>
      <c r="C236" s="225" t="s">
        <v>221</v>
      </c>
      <c r="D236" s="133"/>
      <c r="E236" s="225" t="s">
        <v>176</v>
      </c>
      <c r="F236" s="252">
        <v>50000</v>
      </c>
      <c r="G236" s="227" t="s">
        <v>177</v>
      </c>
    </row>
    <row r="237" spans="2:7" ht="17.25" hidden="1" customHeight="1" thickBot="1" x14ac:dyDescent="0.35">
      <c r="B237" s="26">
        <v>44043</v>
      </c>
      <c r="C237" s="234" t="s">
        <v>221</v>
      </c>
      <c r="D237" s="333"/>
      <c r="E237" s="234" t="s">
        <v>176</v>
      </c>
      <c r="F237" s="247">
        <v>25000</v>
      </c>
      <c r="G237" s="236" t="s">
        <v>177</v>
      </c>
    </row>
    <row r="238" spans="2:7" ht="16.5" hidden="1" customHeight="1" x14ac:dyDescent="0.3">
      <c r="B238" s="196">
        <v>44046</v>
      </c>
      <c r="C238" s="225" t="s">
        <v>221</v>
      </c>
      <c r="D238" s="133"/>
      <c r="E238" s="225" t="s">
        <v>176</v>
      </c>
      <c r="F238" s="252">
        <v>50000</v>
      </c>
      <c r="G238" s="227" t="s">
        <v>128</v>
      </c>
    </row>
    <row r="239" spans="2:7" ht="16.5" hidden="1" customHeight="1" x14ac:dyDescent="0.3">
      <c r="B239" s="45">
        <v>44048</v>
      </c>
      <c r="C239" s="225" t="s">
        <v>221</v>
      </c>
      <c r="D239" s="133"/>
      <c r="E239" s="225" t="s">
        <v>176</v>
      </c>
      <c r="F239" s="252">
        <v>100000</v>
      </c>
      <c r="G239" s="227" t="s">
        <v>128</v>
      </c>
    </row>
    <row r="240" spans="2:7" ht="16.5" hidden="1" customHeight="1" x14ac:dyDescent="0.3">
      <c r="B240" s="45">
        <v>44048</v>
      </c>
      <c r="C240" s="225" t="s">
        <v>221</v>
      </c>
      <c r="D240" s="133"/>
      <c r="E240" s="225" t="s">
        <v>176</v>
      </c>
      <c r="F240" s="252">
        <v>30000</v>
      </c>
      <c r="G240" s="227" t="s">
        <v>128</v>
      </c>
    </row>
    <row r="241" spans="2:7" ht="16.5" hidden="1" customHeight="1" x14ac:dyDescent="0.3">
      <c r="B241" s="45">
        <v>44048</v>
      </c>
      <c r="C241" s="225" t="s">
        <v>221</v>
      </c>
      <c r="D241" s="133"/>
      <c r="E241" s="225" t="s">
        <v>176</v>
      </c>
      <c r="F241" s="252">
        <v>270000</v>
      </c>
      <c r="G241" s="227" t="s">
        <v>128</v>
      </c>
    </row>
    <row r="242" spans="2:7" ht="16.5" hidden="1" customHeight="1" x14ac:dyDescent="0.3">
      <c r="B242" s="45">
        <v>44049</v>
      </c>
      <c r="C242" s="225" t="s">
        <v>221</v>
      </c>
      <c r="D242" s="133"/>
      <c r="E242" s="225" t="s">
        <v>176</v>
      </c>
      <c r="F242" s="252">
        <v>10000</v>
      </c>
      <c r="G242" s="227" t="s">
        <v>128</v>
      </c>
    </row>
    <row r="243" spans="2:7" ht="16.5" hidden="1" customHeight="1" x14ac:dyDescent="0.3">
      <c r="B243" s="45">
        <v>44049</v>
      </c>
      <c r="C243" s="225" t="s">
        <v>221</v>
      </c>
      <c r="D243" s="133"/>
      <c r="E243" s="225" t="s">
        <v>176</v>
      </c>
      <c r="F243" s="252">
        <v>40000</v>
      </c>
      <c r="G243" s="227" t="s">
        <v>128</v>
      </c>
    </row>
    <row r="244" spans="2:7" ht="16.5" hidden="1" customHeight="1" x14ac:dyDescent="0.3">
      <c r="B244" s="45">
        <v>44050</v>
      </c>
      <c r="C244" s="225" t="s">
        <v>221</v>
      </c>
      <c r="D244" s="133"/>
      <c r="E244" s="225" t="s">
        <v>176</v>
      </c>
      <c r="F244" s="252">
        <v>530000</v>
      </c>
      <c r="G244" s="227" t="s">
        <v>128</v>
      </c>
    </row>
    <row r="245" spans="2:7" ht="16.5" hidden="1" customHeight="1" x14ac:dyDescent="0.3">
      <c r="B245" s="45">
        <v>44053</v>
      </c>
      <c r="C245" s="225" t="s">
        <v>221</v>
      </c>
      <c r="D245" s="133"/>
      <c r="E245" s="225" t="s">
        <v>176</v>
      </c>
      <c r="F245" s="252">
        <v>10000</v>
      </c>
      <c r="G245" s="227" t="s">
        <v>128</v>
      </c>
    </row>
    <row r="246" spans="2:7" ht="16.5" hidden="1" customHeight="1" x14ac:dyDescent="0.3">
      <c r="B246" s="45">
        <v>44053</v>
      </c>
      <c r="C246" s="225" t="s">
        <v>221</v>
      </c>
      <c r="D246" s="133"/>
      <c r="E246" s="225" t="s">
        <v>176</v>
      </c>
      <c r="F246" s="252">
        <v>20000</v>
      </c>
      <c r="G246" s="227" t="s">
        <v>128</v>
      </c>
    </row>
    <row r="247" spans="2:7" ht="16.5" hidden="1" customHeight="1" x14ac:dyDescent="0.3">
      <c r="B247" s="45">
        <v>44053</v>
      </c>
      <c r="C247" s="225" t="s">
        <v>221</v>
      </c>
      <c r="D247" s="133"/>
      <c r="E247" s="225" t="s">
        <v>176</v>
      </c>
      <c r="F247" s="252">
        <v>10000</v>
      </c>
      <c r="G247" s="227" t="s">
        <v>128</v>
      </c>
    </row>
    <row r="248" spans="2:7" ht="16.5" hidden="1" customHeight="1" x14ac:dyDescent="0.3">
      <c r="B248" s="45">
        <v>44053</v>
      </c>
      <c r="C248" s="225" t="s">
        <v>221</v>
      </c>
      <c r="D248" s="133"/>
      <c r="E248" s="225" t="s">
        <v>176</v>
      </c>
      <c r="F248" s="252">
        <v>40000</v>
      </c>
      <c r="G248" s="227" t="s">
        <v>128</v>
      </c>
    </row>
    <row r="249" spans="2:7" ht="16.5" hidden="1" customHeight="1" x14ac:dyDescent="0.3">
      <c r="B249" s="45">
        <v>44054</v>
      </c>
      <c r="C249" s="225" t="s">
        <v>221</v>
      </c>
      <c r="D249" s="133"/>
      <c r="E249" s="225" t="s">
        <v>176</v>
      </c>
      <c r="F249" s="252">
        <v>10000</v>
      </c>
      <c r="G249" s="227" t="s">
        <v>128</v>
      </c>
    </row>
    <row r="250" spans="2:7" ht="16.5" hidden="1" customHeight="1" x14ac:dyDescent="0.3">
      <c r="B250" s="45">
        <v>44055</v>
      </c>
      <c r="C250" s="225" t="s">
        <v>221</v>
      </c>
      <c r="D250" s="133"/>
      <c r="E250" s="225" t="s">
        <v>176</v>
      </c>
      <c r="F250" s="252">
        <v>100000</v>
      </c>
      <c r="G250" s="227" t="s">
        <v>128</v>
      </c>
    </row>
    <row r="251" spans="2:7" ht="16.5" hidden="1" customHeight="1" x14ac:dyDescent="0.3">
      <c r="B251" s="45">
        <v>44056</v>
      </c>
      <c r="C251" s="225" t="s">
        <v>221</v>
      </c>
      <c r="D251" s="133"/>
      <c r="E251" s="225" t="s">
        <v>176</v>
      </c>
      <c r="F251" s="252">
        <v>10000</v>
      </c>
      <c r="G251" s="227" t="s">
        <v>128</v>
      </c>
    </row>
    <row r="252" spans="2:7" ht="16.5" hidden="1" customHeight="1" x14ac:dyDescent="0.3">
      <c r="B252" s="45">
        <v>44056</v>
      </c>
      <c r="C252" s="225" t="s">
        <v>221</v>
      </c>
      <c r="D252" s="133"/>
      <c r="E252" s="225" t="s">
        <v>176</v>
      </c>
      <c r="F252" s="252">
        <v>20000</v>
      </c>
      <c r="G252" s="227" t="s">
        <v>128</v>
      </c>
    </row>
    <row r="253" spans="2:7" ht="16.5" hidden="1" customHeight="1" x14ac:dyDescent="0.3">
      <c r="B253" s="45">
        <v>44057</v>
      </c>
      <c r="C253" s="225" t="s">
        <v>221</v>
      </c>
      <c r="D253" s="133"/>
      <c r="E253" s="225" t="s">
        <v>176</v>
      </c>
      <c r="F253" s="252">
        <v>5000</v>
      </c>
      <c r="G253" s="227" t="s">
        <v>128</v>
      </c>
    </row>
    <row r="254" spans="2:7" ht="16.5" hidden="1" customHeight="1" x14ac:dyDescent="0.3">
      <c r="B254" s="45">
        <v>44057</v>
      </c>
      <c r="C254" s="225" t="s">
        <v>221</v>
      </c>
      <c r="D254" s="133"/>
      <c r="E254" s="225" t="s">
        <v>176</v>
      </c>
      <c r="F254" s="252">
        <v>700000</v>
      </c>
      <c r="G254" s="227" t="s">
        <v>128</v>
      </c>
    </row>
    <row r="255" spans="2:7" ht="16.5" hidden="1" customHeight="1" x14ac:dyDescent="0.3">
      <c r="B255" s="45">
        <v>44063</v>
      </c>
      <c r="C255" s="225" t="s">
        <v>221</v>
      </c>
      <c r="D255" s="133"/>
      <c r="E255" s="225" t="s">
        <v>176</v>
      </c>
      <c r="F255" s="252">
        <v>30000</v>
      </c>
      <c r="G255" s="227" t="s">
        <v>128</v>
      </c>
    </row>
    <row r="256" spans="2:7" ht="16.5" hidden="1" customHeight="1" x14ac:dyDescent="0.3">
      <c r="B256" s="45">
        <v>44063</v>
      </c>
      <c r="C256" s="225" t="s">
        <v>221</v>
      </c>
      <c r="D256" s="133"/>
      <c r="E256" s="225" t="s">
        <v>176</v>
      </c>
      <c r="F256" s="252">
        <v>10000</v>
      </c>
      <c r="G256" s="227" t="s">
        <v>128</v>
      </c>
    </row>
    <row r="257" spans="2:7" ht="16.5" hidden="1" customHeight="1" x14ac:dyDescent="0.3">
      <c r="B257" s="45">
        <v>44063</v>
      </c>
      <c r="C257" s="225" t="s">
        <v>221</v>
      </c>
      <c r="D257" s="133"/>
      <c r="E257" s="225" t="s">
        <v>176</v>
      </c>
      <c r="F257" s="252">
        <v>1155000</v>
      </c>
      <c r="G257" s="227" t="s">
        <v>128</v>
      </c>
    </row>
    <row r="258" spans="2:7" ht="16.5" hidden="1" customHeight="1" x14ac:dyDescent="0.3">
      <c r="B258" s="45">
        <v>44063</v>
      </c>
      <c r="C258" s="225" t="s">
        <v>221</v>
      </c>
      <c r="D258" s="133"/>
      <c r="E258" s="225" t="s">
        <v>176</v>
      </c>
      <c r="F258" s="252">
        <v>141504</v>
      </c>
      <c r="G258" s="227" t="s">
        <v>128</v>
      </c>
    </row>
    <row r="259" spans="2:7" ht="16.5" hidden="1" customHeight="1" x14ac:dyDescent="0.3">
      <c r="B259" s="45">
        <v>44064</v>
      </c>
      <c r="C259" s="225" t="s">
        <v>221</v>
      </c>
      <c r="D259" s="133"/>
      <c r="E259" s="225" t="s">
        <v>176</v>
      </c>
      <c r="F259" s="252">
        <v>300000</v>
      </c>
      <c r="G259" s="227" t="s">
        <v>128</v>
      </c>
    </row>
    <row r="260" spans="2:7" ht="16.5" hidden="1" customHeight="1" x14ac:dyDescent="0.3">
      <c r="B260" s="45">
        <v>44067</v>
      </c>
      <c r="C260" s="225" t="s">
        <v>221</v>
      </c>
      <c r="D260" s="133"/>
      <c r="E260" s="225" t="s">
        <v>176</v>
      </c>
      <c r="F260" s="252">
        <v>10000</v>
      </c>
      <c r="G260" s="227" t="s">
        <v>128</v>
      </c>
    </row>
    <row r="261" spans="2:7" ht="16.5" hidden="1" customHeight="1" x14ac:dyDescent="0.3">
      <c r="B261" s="45">
        <v>44067</v>
      </c>
      <c r="C261" s="225" t="s">
        <v>221</v>
      </c>
      <c r="D261" s="133"/>
      <c r="E261" s="225" t="s">
        <v>176</v>
      </c>
      <c r="F261" s="252">
        <v>290000</v>
      </c>
      <c r="G261" s="227" t="s">
        <v>128</v>
      </c>
    </row>
    <row r="262" spans="2:7" ht="16.5" hidden="1" customHeight="1" x14ac:dyDescent="0.3">
      <c r="B262" s="45">
        <v>44069</v>
      </c>
      <c r="C262" s="225" t="s">
        <v>221</v>
      </c>
      <c r="D262" s="133"/>
      <c r="E262" s="225" t="s">
        <v>176</v>
      </c>
      <c r="F262" s="252">
        <v>30000</v>
      </c>
      <c r="G262" s="227" t="s">
        <v>128</v>
      </c>
    </row>
    <row r="263" spans="2:7" ht="16.5" hidden="1" customHeight="1" x14ac:dyDescent="0.3">
      <c r="B263" s="45">
        <v>44070</v>
      </c>
      <c r="C263" s="225" t="s">
        <v>221</v>
      </c>
      <c r="D263" s="133"/>
      <c r="E263" s="225" t="s">
        <v>176</v>
      </c>
      <c r="F263" s="252">
        <v>1345000</v>
      </c>
      <c r="G263" s="227" t="s">
        <v>128</v>
      </c>
    </row>
    <row r="264" spans="2:7" ht="16.5" hidden="1" customHeight="1" x14ac:dyDescent="0.3">
      <c r="B264" s="45">
        <v>44071</v>
      </c>
      <c r="C264" s="225" t="s">
        <v>221</v>
      </c>
      <c r="D264" s="133"/>
      <c r="E264" s="225" t="s">
        <v>176</v>
      </c>
      <c r="F264" s="252">
        <v>50000</v>
      </c>
      <c r="G264" s="227" t="s">
        <v>128</v>
      </c>
    </row>
    <row r="265" spans="2:7" ht="16.5" hidden="1" customHeight="1" x14ac:dyDescent="0.3">
      <c r="B265" s="45">
        <v>44074</v>
      </c>
      <c r="C265" s="225" t="s">
        <v>221</v>
      </c>
      <c r="D265" s="241"/>
      <c r="E265" s="225" t="s">
        <v>176</v>
      </c>
      <c r="F265" s="252">
        <v>10000</v>
      </c>
      <c r="G265" s="227" t="s">
        <v>128</v>
      </c>
    </row>
    <row r="266" spans="2:7" ht="16.5" hidden="1" customHeight="1" x14ac:dyDescent="0.3">
      <c r="B266" s="196">
        <v>44074</v>
      </c>
      <c r="C266" s="225" t="s">
        <v>221</v>
      </c>
      <c r="D266" s="133"/>
      <c r="E266" s="225" t="s">
        <v>176</v>
      </c>
      <c r="F266" s="252">
        <v>10000</v>
      </c>
      <c r="G266" s="227" t="s">
        <v>128</v>
      </c>
    </row>
    <row r="267" spans="2:7" ht="16.5" hidden="1" customHeight="1" x14ac:dyDescent="0.3">
      <c r="B267" s="196">
        <v>44074</v>
      </c>
      <c r="C267" s="225" t="s">
        <v>221</v>
      </c>
      <c r="D267" s="133"/>
      <c r="E267" s="225" t="s">
        <v>176</v>
      </c>
      <c r="F267" s="252">
        <v>40000</v>
      </c>
      <c r="G267" s="227" t="s">
        <v>128</v>
      </c>
    </row>
    <row r="268" spans="2:7" ht="17.25" hidden="1" customHeight="1" thickBot="1" x14ac:dyDescent="0.35">
      <c r="B268" s="26">
        <v>44074</v>
      </c>
      <c r="C268" s="234" t="s">
        <v>221</v>
      </c>
      <c r="D268" s="134"/>
      <c r="E268" s="234" t="s">
        <v>176</v>
      </c>
      <c r="F268" s="247">
        <v>20000</v>
      </c>
      <c r="G268" s="236" t="s">
        <v>128</v>
      </c>
    </row>
    <row r="269" spans="2:7" ht="16.5" hidden="1" customHeight="1" x14ac:dyDescent="0.3">
      <c r="B269" s="45">
        <v>44075</v>
      </c>
      <c r="C269" s="225" t="s">
        <v>221</v>
      </c>
      <c r="E269" s="225" t="s">
        <v>140</v>
      </c>
      <c r="F269" s="252">
        <v>10000</v>
      </c>
      <c r="G269" s="227" t="s">
        <v>128</v>
      </c>
    </row>
    <row r="270" spans="2:7" ht="16.5" hidden="1" customHeight="1" x14ac:dyDescent="0.3">
      <c r="B270" s="45">
        <v>44076</v>
      </c>
      <c r="C270" s="225" t="s">
        <v>221</v>
      </c>
      <c r="D270" s="133"/>
      <c r="E270" s="225" t="s">
        <v>140</v>
      </c>
      <c r="F270" s="252">
        <v>60000</v>
      </c>
      <c r="G270" s="227" t="s">
        <v>128</v>
      </c>
    </row>
    <row r="271" spans="2:7" ht="16.5" hidden="1" customHeight="1" x14ac:dyDescent="0.3">
      <c r="B271" s="45">
        <v>44077</v>
      </c>
      <c r="C271" s="225" t="s">
        <v>221</v>
      </c>
      <c r="D271" s="133"/>
      <c r="E271" s="225" t="s">
        <v>140</v>
      </c>
      <c r="F271" s="246">
        <v>270000</v>
      </c>
      <c r="G271" s="227" t="s">
        <v>128</v>
      </c>
    </row>
    <row r="272" spans="2:7" ht="16.5" hidden="1" customHeight="1" x14ac:dyDescent="0.3">
      <c r="B272" s="45">
        <v>44079</v>
      </c>
      <c r="C272" s="225" t="s">
        <v>221</v>
      </c>
      <c r="D272" s="133"/>
      <c r="E272" s="225" t="s">
        <v>140</v>
      </c>
      <c r="F272" s="246">
        <v>100000</v>
      </c>
      <c r="G272" s="227" t="s">
        <v>128</v>
      </c>
    </row>
    <row r="273" spans="2:10" ht="16.5" hidden="1" customHeight="1" x14ac:dyDescent="0.3">
      <c r="B273" s="45">
        <v>44081</v>
      </c>
      <c r="C273" s="225" t="s">
        <v>221</v>
      </c>
      <c r="D273" s="133"/>
      <c r="E273" s="225" t="s">
        <v>140</v>
      </c>
      <c r="F273" s="252">
        <v>100000</v>
      </c>
      <c r="G273" s="227" t="s">
        <v>128</v>
      </c>
    </row>
    <row r="274" spans="2:10" ht="16.5" hidden="1" customHeight="1" x14ac:dyDescent="0.3">
      <c r="B274" s="45">
        <v>44081</v>
      </c>
      <c r="C274" s="225" t="s">
        <v>221</v>
      </c>
      <c r="D274" s="133"/>
      <c r="E274" s="225" t="s">
        <v>140</v>
      </c>
      <c r="F274" s="252">
        <v>10000</v>
      </c>
      <c r="G274" s="227" t="s">
        <v>128</v>
      </c>
    </row>
    <row r="275" spans="2:10" ht="16.5" hidden="1" customHeight="1" x14ac:dyDescent="0.3">
      <c r="B275" s="45">
        <v>44081</v>
      </c>
      <c r="C275" s="225" t="s">
        <v>221</v>
      </c>
      <c r="D275" s="133"/>
      <c r="E275" s="225" t="s">
        <v>140</v>
      </c>
      <c r="F275" s="252">
        <v>30000</v>
      </c>
      <c r="G275" s="227" t="s">
        <v>128</v>
      </c>
    </row>
    <row r="276" spans="2:10" ht="16.5" hidden="1" customHeight="1" x14ac:dyDescent="0.3">
      <c r="B276" s="45">
        <v>44081</v>
      </c>
      <c r="C276" s="225" t="s">
        <v>221</v>
      </c>
      <c r="D276" s="133"/>
      <c r="E276" s="225" t="s">
        <v>140</v>
      </c>
      <c r="F276" s="252">
        <v>40000</v>
      </c>
      <c r="G276" s="227" t="s">
        <v>128</v>
      </c>
    </row>
    <row r="277" spans="2:10" ht="16.5" hidden="1" customHeight="1" x14ac:dyDescent="0.3">
      <c r="B277" s="45">
        <v>44083</v>
      </c>
      <c r="C277" s="225" t="s">
        <v>221</v>
      </c>
      <c r="D277" s="133"/>
      <c r="E277" s="225" t="s">
        <v>140</v>
      </c>
      <c r="F277" s="252">
        <v>575000</v>
      </c>
      <c r="G277" s="227" t="s">
        <v>128</v>
      </c>
    </row>
    <row r="278" spans="2:10" ht="16.5" hidden="1" customHeight="1" x14ac:dyDescent="0.3">
      <c r="B278" s="45">
        <v>44084</v>
      </c>
      <c r="C278" s="225" t="s">
        <v>221</v>
      </c>
      <c r="D278" s="133"/>
      <c r="E278" s="225" t="s">
        <v>140</v>
      </c>
      <c r="F278" s="252">
        <v>10000</v>
      </c>
      <c r="G278" s="227" t="s">
        <v>128</v>
      </c>
    </row>
    <row r="279" spans="2:10" ht="16.5" hidden="1" customHeight="1" x14ac:dyDescent="0.3">
      <c r="B279" s="45">
        <v>44084</v>
      </c>
      <c r="C279" s="225" t="s">
        <v>221</v>
      </c>
      <c r="D279" s="133"/>
      <c r="E279" s="225" t="s">
        <v>140</v>
      </c>
      <c r="F279" s="252">
        <v>20000</v>
      </c>
      <c r="G279" s="227" t="s">
        <v>128</v>
      </c>
    </row>
    <row r="280" spans="2:10" ht="16.5" hidden="1" customHeight="1" x14ac:dyDescent="0.3">
      <c r="B280" s="45">
        <v>44084</v>
      </c>
      <c r="C280" s="225" t="s">
        <v>221</v>
      </c>
      <c r="D280" s="133"/>
      <c r="E280" s="225" t="s">
        <v>140</v>
      </c>
      <c r="F280" s="252">
        <v>10000</v>
      </c>
      <c r="G280" s="227" t="s">
        <v>128</v>
      </c>
    </row>
    <row r="281" spans="2:10" ht="16.5" hidden="1" customHeight="1" x14ac:dyDescent="0.3">
      <c r="B281" s="45">
        <v>44088</v>
      </c>
      <c r="C281" s="225" t="s">
        <v>221</v>
      </c>
      <c r="D281" s="133"/>
      <c r="E281" s="225" t="s">
        <v>140</v>
      </c>
      <c r="F281" s="252">
        <v>100000</v>
      </c>
      <c r="G281" s="227" t="s">
        <v>128</v>
      </c>
    </row>
    <row r="282" spans="2:10" ht="16.5" hidden="1" customHeight="1" x14ac:dyDescent="0.3">
      <c r="B282" s="45">
        <v>44090</v>
      </c>
      <c r="C282" s="225" t="s">
        <v>221</v>
      </c>
      <c r="D282" s="133"/>
      <c r="E282" s="225" t="s">
        <v>140</v>
      </c>
      <c r="F282" s="252">
        <v>5000</v>
      </c>
      <c r="G282" s="227" t="s">
        <v>128</v>
      </c>
    </row>
    <row r="283" spans="2:10" ht="16.5" hidden="1" customHeight="1" x14ac:dyDescent="0.3">
      <c r="B283" s="45">
        <v>44091</v>
      </c>
      <c r="C283" s="225" t="s">
        <v>221</v>
      </c>
      <c r="D283" s="133"/>
      <c r="E283" s="225" t="s">
        <v>140</v>
      </c>
      <c r="F283" s="252">
        <v>1125000</v>
      </c>
      <c r="G283" s="227" t="s">
        <v>128</v>
      </c>
    </row>
    <row r="284" spans="2:10" ht="16.5" hidden="1" customHeight="1" x14ac:dyDescent="0.3">
      <c r="B284" s="196">
        <v>44092</v>
      </c>
      <c r="C284" s="225" t="s">
        <v>221</v>
      </c>
      <c r="D284" s="133"/>
      <c r="E284" s="225" t="s">
        <v>140</v>
      </c>
      <c r="F284" s="252">
        <v>10000</v>
      </c>
      <c r="G284" s="227" t="s">
        <v>128</v>
      </c>
    </row>
    <row r="285" spans="2:10" ht="16.5" hidden="1" customHeight="1" x14ac:dyDescent="0.3">
      <c r="B285" s="196">
        <v>44092</v>
      </c>
      <c r="C285" s="225" t="s">
        <v>221</v>
      </c>
      <c r="D285" s="133"/>
      <c r="E285" s="225" t="s">
        <v>140</v>
      </c>
      <c r="F285" s="252">
        <v>2000000</v>
      </c>
      <c r="G285" s="227" t="s">
        <v>128</v>
      </c>
    </row>
    <row r="286" spans="2:10" ht="16.5" hidden="1" customHeight="1" x14ac:dyDescent="0.3">
      <c r="B286" s="196">
        <v>44095</v>
      </c>
      <c r="C286" s="225" t="s">
        <v>221</v>
      </c>
      <c r="D286" s="133"/>
      <c r="E286" s="225" t="s">
        <v>140</v>
      </c>
      <c r="F286" s="252">
        <v>30000</v>
      </c>
      <c r="G286" s="227" t="s">
        <v>128</v>
      </c>
    </row>
    <row r="287" spans="2:10" ht="16.5" hidden="1" customHeight="1" x14ac:dyDescent="0.3">
      <c r="B287" s="196">
        <v>44095</v>
      </c>
      <c r="C287" s="225" t="s">
        <v>221</v>
      </c>
      <c r="D287" s="133"/>
      <c r="E287" s="225" t="s">
        <v>140</v>
      </c>
      <c r="F287" s="252">
        <v>10000</v>
      </c>
      <c r="G287" s="227" t="s">
        <v>128</v>
      </c>
      <c r="J287" s="138"/>
    </row>
    <row r="288" spans="2:10" ht="16.5" hidden="1" customHeight="1" x14ac:dyDescent="0.3">
      <c r="B288" s="196">
        <v>44095</v>
      </c>
      <c r="C288" s="225" t="s">
        <v>221</v>
      </c>
      <c r="D288" s="133"/>
      <c r="E288" s="225" t="s">
        <v>140</v>
      </c>
      <c r="F288" s="252">
        <v>10000</v>
      </c>
      <c r="G288" s="227" t="s">
        <v>128</v>
      </c>
    </row>
    <row r="289" spans="2:7" ht="16.5" hidden="1" customHeight="1" x14ac:dyDescent="0.3">
      <c r="B289" s="196">
        <v>44096</v>
      </c>
      <c r="C289" s="225" t="s">
        <v>221</v>
      </c>
      <c r="D289" s="133"/>
      <c r="E289" s="225" t="s">
        <v>140</v>
      </c>
      <c r="F289" s="252">
        <v>100000</v>
      </c>
      <c r="G289" s="227" t="s">
        <v>128</v>
      </c>
    </row>
    <row r="290" spans="2:7" ht="16.5" hidden="1" customHeight="1" x14ac:dyDescent="0.3">
      <c r="B290" s="196">
        <v>44097</v>
      </c>
      <c r="C290" s="225" t="s">
        <v>221</v>
      </c>
      <c r="D290" s="133"/>
      <c r="E290" s="225" t="s">
        <v>140</v>
      </c>
      <c r="F290" s="252">
        <v>280000</v>
      </c>
      <c r="G290" s="227" t="s">
        <v>128</v>
      </c>
    </row>
    <row r="291" spans="2:7" ht="16.5" hidden="1" customHeight="1" x14ac:dyDescent="0.3">
      <c r="B291" s="196">
        <v>44098</v>
      </c>
      <c r="C291" s="225" t="s">
        <v>221</v>
      </c>
      <c r="D291" s="133"/>
      <c r="E291" s="225" t="s">
        <v>140</v>
      </c>
      <c r="F291" s="252">
        <v>10000</v>
      </c>
      <c r="G291" s="227" t="s">
        <v>128</v>
      </c>
    </row>
    <row r="292" spans="2:7" ht="16.5" hidden="1" customHeight="1" x14ac:dyDescent="0.3">
      <c r="B292" s="196">
        <v>44098</v>
      </c>
      <c r="C292" s="225" t="s">
        <v>221</v>
      </c>
      <c r="D292" s="133"/>
      <c r="E292" s="225" t="s">
        <v>140</v>
      </c>
      <c r="F292" s="252">
        <v>20000</v>
      </c>
      <c r="G292" s="227" t="s">
        <v>128</v>
      </c>
    </row>
    <row r="293" spans="2:7" ht="16.5" hidden="1" customHeight="1" x14ac:dyDescent="0.3">
      <c r="B293" s="196">
        <v>44099</v>
      </c>
      <c r="C293" s="225" t="s">
        <v>221</v>
      </c>
      <c r="D293" s="133"/>
      <c r="E293" s="225" t="s">
        <v>140</v>
      </c>
      <c r="F293" s="252">
        <v>10000</v>
      </c>
      <c r="G293" s="227" t="s">
        <v>128</v>
      </c>
    </row>
    <row r="294" spans="2:7" ht="16.5" hidden="1" customHeight="1" x14ac:dyDescent="0.3">
      <c r="B294" s="196">
        <v>44102</v>
      </c>
      <c r="C294" s="225" t="s">
        <v>221</v>
      </c>
      <c r="D294" s="133"/>
      <c r="E294" s="225" t="s">
        <v>140</v>
      </c>
      <c r="F294" s="252">
        <v>1225000</v>
      </c>
      <c r="G294" s="227" t="s">
        <v>128</v>
      </c>
    </row>
    <row r="295" spans="2:7" ht="16.5" hidden="1" customHeight="1" x14ac:dyDescent="0.3">
      <c r="B295" s="196">
        <v>44102</v>
      </c>
      <c r="C295" s="225" t="s">
        <v>221</v>
      </c>
      <c r="D295" s="133"/>
      <c r="E295" s="225" t="s">
        <v>140</v>
      </c>
      <c r="F295" s="252">
        <v>10000</v>
      </c>
      <c r="G295" s="227" t="s">
        <v>128</v>
      </c>
    </row>
    <row r="296" spans="2:7" ht="16.5" hidden="1" customHeight="1" x14ac:dyDescent="0.3">
      <c r="B296" s="196">
        <v>44103</v>
      </c>
      <c r="C296" s="225" t="s">
        <v>221</v>
      </c>
      <c r="D296" s="133"/>
      <c r="E296" s="225" t="s">
        <v>140</v>
      </c>
      <c r="F296" s="246">
        <v>10000</v>
      </c>
      <c r="G296" s="227" t="s">
        <v>128</v>
      </c>
    </row>
    <row r="297" spans="2:7" ht="17.25" hidden="1" customHeight="1" thickBot="1" x14ac:dyDescent="0.35">
      <c r="B297" s="26">
        <v>44103</v>
      </c>
      <c r="C297" s="234" t="s">
        <v>221</v>
      </c>
      <c r="D297" s="134"/>
      <c r="E297" s="234" t="s">
        <v>140</v>
      </c>
      <c r="F297" s="247">
        <v>30000</v>
      </c>
      <c r="G297" s="236" t="s">
        <v>128</v>
      </c>
    </row>
    <row r="298" spans="2:7" ht="16.5" hidden="1" customHeight="1" x14ac:dyDescent="0.3">
      <c r="B298" s="196">
        <v>44109</v>
      </c>
      <c r="C298" s="225" t="s">
        <v>126</v>
      </c>
      <c r="E298" s="225" t="s">
        <v>127</v>
      </c>
      <c r="F298" s="252">
        <v>100000</v>
      </c>
      <c r="G298" s="227" t="s">
        <v>128</v>
      </c>
    </row>
    <row r="299" spans="2:7" ht="16.5" hidden="1" customHeight="1" x14ac:dyDescent="0.3">
      <c r="B299" s="196">
        <v>44109</v>
      </c>
      <c r="C299" s="225" t="s">
        <v>126</v>
      </c>
      <c r="D299" s="133"/>
      <c r="E299" s="225" t="s">
        <v>127</v>
      </c>
      <c r="F299" s="252">
        <v>30000</v>
      </c>
      <c r="G299" s="227" t="s">
        <v>128</v>
      </c>
    </row>
    <row r="300" spans="2:7" ht="16.5" hidden="1" customHeight="1" x14ac:dyDescent="0.3">
      <c r="B300" s="196">
        <v>44109</v>
      </c>
      <c r="C300" s="225" t="s">
        <v>126</v>
      </c>
      <c r="D300" s="133"/>
      <c r="E300" s="225" t="s">
        <v>127</v>
      </c>
      <c r="F300" s="252">
        <v>10000</v>
      </c>
      <c r="G300" s="227" t="s">
        <v>128</v>
      </c>
    </row>
    <row r="301" spans="2:7" ht="16.5" hidden="1" customHeight="1" x14ac:dyDescent="0.3">
      <c r="B301" s="196">
        <v>44109</v>
      </c>
      <c r="C301" s="225" t="s">
        <v>126</v>
      </c>
      <c r="D301" s="133"/>
      <c r="E301" s="225" t="s">
        <v>127</v>
      </c>
      <c r="F301" s="252">
        <v>100000</v>
      </c>
      <c r="G301" s="227" t="s">
        <v>128</v>
      </c>
    </row>
    <row r="302" spans="2:7" ht="16.5" hidden="1" customHeight="1" x14ac:dyDescent="0.3">
      <c r="B302" s="196">
        <v>44109</v>
      </c>
      <c r="C302" s="225" t="s">
        <v>126</v>
      </c>
      <c r="D302" s="133"/>
      <c r="E302" s="225" t="s">
        <v>127</v>
      </c>
      <c r="F302" s="252">
        <v>135000</v>
      </c>
      <c r="G302" s="227" t="s">
        <v>128</v>
      </c>
    </row>
    <row r="303" spans="2:7" ht="16.5" hidden="1" customHeight="1" x14ac:dyDescent="0.3">
      <c r="B303" s="196">
        <v>44109</v>
      </c>
      <c r="C303" s="225" t="s">
        <v>126</v>
      </c>
      <c r="D303" s="133"/>
      <c r="E303" s="225" t="s">
        <v>127</v>
      </c>
      <c r="F303" s="252">
        <v>10000</v>
      </c>
      <c r="G303" s="227" t="s">
        <v>128</v>
      </c>
    </row>
    <row r="304" spans="2:7" ht="16.5" hidden="1" customHeight="1" x14ac:dyDescent="0.3">
      <c r="B304" s="196">
        <v>44111</v>
      </c>
      <c r="C304" s="225" t="s">
        <v>126</v>
      </c>
      <c r="D304" s="133"/>
      <c r="E304" s="225" t="s">
        <v>127</v>
      </c>
      <c r="F304" s="252">
        <v>884500</v>
      </c>
      <c r="G304" s="227" t="s">
        <v>128</v>
      </c>
    </row>
    <row r="305" spans="2:10" ht="16.5" hidden="1" customHeight="1" x14ac:dyDescent="0.3">
      <c r="B305" s="196">
        <v>44112</v>
      </c>
      <c r="C305" s="225" t="s">
        <v>126</v>
      </c>
      <c r="D305" s="133"/>
      <c r="E305" s="225" t="s">
        <v>127</v>
      </c>
      <c r="F305" s="252">
        <v>20000</v>
      </c>
      <c r="G305" s="227" t="s">
        <v>128</v>
      </c>
    </row>
    <row r="306" spans="2:10" ht="16.5" hidden="1" customHeight="1" x14ac:dyDescent="0.3">
      <c r="B306" s="196">
        <v>44116</v>
      </c>
      <c r="C306" s="225" t="s">
        <v>126</v>
      </c>
      <c r="D306" s="133"/>
      <c r="E306" s="225" t="s">
        <v>127</v>
      </c>
      <c r="F306" s="252">
        <v>10000</v>
      </c>
      <c r="G306" s="227" t="s">
        <v>128</v>
      </c>
    </row>
    <row r="307" spans="2:10" ht="16.5" hidden="1" customHeight="1" x14ac:dyDescent="0.3">
      <c r="B307" s="196">
        <v>44116</v>
      </c>
      <c r="C307" s="225" t="s">
        <v>126</v>
      </c>
      <c r="D307" s="133"/>
      <c r="E307" s="225" t="s">
        <v>127</v>
      </c>
      <c r="F307" s="252">
        <v>20000</v>
      </c>
      <c r="G307" s="227" t="s">
        <v>128</v>
      </c>
    </row>
    <row r="308" spans="2:10" ht="16.5" hidden="1" customHeight="1" x14ac:dyDescent="0.3">
      <c r="B308" s="196">
        <v>44116</v>
      </c>
      <c r="C308" s="225" t="s">
        <v>126</v>
      </c>
      <c r="D308" s="133"/>
      <c r="E308" s="225" t="s">
        <v>127</v>
      </c>
      <c r="F308" s="252">
        <v>10000</v>
      </c>
      <c r="G308" s="227" t="s">
        <v>128</v>
      </c>
    </row>
    <row r="309" spans="2:10" ht="16.5" hidden="1" customHeight="1" x14ac:dyDescent="0.3">
      <c r="B309" s="196">
        <v>44116</v>
      </c>
      <c r="C309" s="225" t="s">
        <v>126</v>
      </c>
      <c r="D309" s="133"/>
      <c r="E309" s="225" t="s">
        <v>127</v>
      </c>
      <c r="F309" s="252">
        <v>20000</v>
      </c>
      <c r="G309" s="227" t="s">
        <v>128</v>
      </c>
    </row>
    <row r="310" spans="2:10" ht="16.5" hidden="1" customHeight="1" x14ac:dyDescent="0.3">
      <c r="B310" s="196">
        <v>44118</v>
      </c>
      <c r="C310" s="225" t="s">
        <v>126</v>
      </c>
      <c r="D310" s="133"/>
      <c r="E310" s="225" t="s">
        <v>127</v>
      </c>
      <c r="F310" s="252">
        <v>85000</v>
      </c>
      <c r="G310" s="227" t="s">
        <v>128</v>
      </c>
    </row>
    <row r="311" spans="2:10" ht="16.5" hidden="1" customHeight="1" x14ac:dyDescent="0.3">
      <c r="B311" s="196">
        <v>44123</v>
      </c>
      <c r="C311" s="225" t="s">
        <v>126</v>
      </c>
      <c r="D311" s="133"/>
      <c r="E311" s="225" t="s">
        <v>127</v>
      </c>
      <c r="F311" s="252">
        <v>1115000</v>
      </c>
      <c r="G311" s="227" t="s">
        <v>128</v>
      </c>
    </row>
    <row r="312" spans="2:10" ht="16.5" hidden="1" customHeight="1" x14ac:dyDescent="0.3">
      <c r="B312" s="196">
        <v>44124</v>
      </c>
      <c r="C312" s="225" t="s">
        <v>126</v>
      </c>
      <c r="D312" s="133"/>
      <c r="E312" s="225" t="s">
        <v>127</v>
      </c>
      <c r="F312" s="252">
        <v>30000</v>
      </c>
      <c r="G312" s="227" t="s">
        <v>128</v>
      </c>
    </row>
    <row r="313" spans="2:10" ht="16.5" hidden="1" customHeight="1" x14ac:dyDescent="0.3">
      <c r="B313" s="196">
        <v>44124</v>
      </c>
      <c r="C313" s="225" t="s">
        <v>126</v>
      </c>
      <c r="D313" s="133"/>
      <c r="E313" s="225" t="s">
        <v>127</v>
      </c>
      <c r="F313" s="252">
        <v>10000</v>
      </c>
      <c r="G313" s="227" t="s">
        <v>128</v>
      </c>
    </row>
    <row r="314" spans="2:10" ht="16.5" hidden="1" customHeight="1" x14ac:dyDescent="0.3">
      <c r="B314" s="196">
        <v>44124</v>
      </c>
      <c r="C314" s="225" t="s">
        <v>126</v>
      </c>
      <c r="D314" s="133"/>
      <c r="E314" s="225" t="s">
        <v>127</v>
      </c>
      <c r="F314" s="252">
        <v>50000</v>
      </c>
      <c r="G314" s="227" t="s">
        <v>128</v>
      </c>
    </row>
    <row r="315" spans="2:10" ht="16.5" hidden="1" customHeight="1" x14ac:dyDescent="0.3">
      <c r="B315" s="196">
        <v>44125</v>
      </c>
      <c r="C315" s="225" t="s">
        <v>126</v>
      </c>
      <c r="D315" s="133"/>
      <c r="E315" s="225" t="s">
        <v>127</v>
      </c>
      <c r="F315" s="252">
        <v>20000</v>
      </c>
      <c r="G315" s="227" t="s">
        <v>128</v>
      </c>
    </row>
    <row r="316" spans="2:10" ht="16.5" hidden="1" customHeight="1" x14ac:dyDescent="0.3">
      <c r="B316" s="196">
        <v>44126</v>
      </c>
      <c r="C316" s="225" t="s">
        <v>126</v>
      </c>
      <c r="D316" s="133"/>
      <c r="E316" s="225" t="s">
        <v>127</v>
      </c>
      <c r="F316" s="252">
        <v>260000</v>
      </c>
      <c r="G316" s="227" t="s">
        <v>128</v>
      </c>
      <c r="J316" s="138"/>
    </row>
    <row r="317" spans="2:10" ht="16.5" hidden="1" customHeight="1" x14ac:dyDescent="0.3">
      <c r="B317" s="196">
        <v>44126</v>
      </c>
      <c r="C317" s="225" t="s">
        <v>126</v>
      </c>
      <c r="D317" s="133"/>
      <c r="E317" s="225" t="s">
        <v>127</v>
      </c>
      <c r="F317" s="252">
        <v>100000</v>
      </c>
      <c r="G317" s="227" t="s">
        <v>128</v>
      </c>
    </row>
    <row r="318" spans="2:10" ht="16.5" hidden="1" customHeight="1" x14ac:dyDescent="0.3">
      <c r="B318" s="196">
        <v>44127</v>
      </c>
      <c r="C318" s="225" t="s">
        <v>126</v>
      </c>
      <c r="D318" s="133"/>
      <c r="E318" s="225" t="s">
        <v>127</v>
      </c>
      <c r="F318" s="252">
        <v>70000</v>
      </c>
      <c r="G318" s="227" t="s">
        <v>128</v>
      </c>
    </row>
    <row r="319" spans="2:10" ht="16.5" hidden="1" customHeight="1" x14ac:dyDescent="0.3">
      <c r="B319" s="196">
        <v>44128</v>
      </c>
      <c r="C319" s="225" t="s">
        <v>126</v>
      </c>
      <c r="D319" s="133"/>
      <c r="E319" s="225" t="s">
        <v>127</v>
      </c>
      <c r="F319" s="252">
        <v>10000</v>
      </c>
      <c r="G319" s="227" t="s">
        <v>128</v>
      </c>
    </row>
    <row r="320" spans="2:10" ht="16.5" hidden="1" customHeight="1" x14ac:dyDescent="0.3">
      <c r="B320" s="196">
        <v>44130</v>
      </c>
      <c r="C320" s="225" t="s">
        <v>126</v>
      </c>
      <c r="D320" s="133"/>
      <c r="E320" s="225" t="s">
        <v>127</v>
      </c>
      <c r="F320" s="252">
        <v>10000</v>
      </c>
      <c r="G320" s="227" t="s">
        <v>128</v>
      </c>
    </row>
    <row r="321" spans="2:7" ht="16.5" hidden="1" customHeight="1" x14ac:dyDescent="0.3">
      <c r="B321" s="196">
        <v>44130</v>
      </c>
      <c r="C321" s="225" t="s">
        <v>126</v>
      </c>
      <c r="D321" s="133"/>
      <c r="E321" s="225" t="s">
        <v>127</v>
      </c>
      <c r="F321" s="252">
        <v>30000</v>
      </c>
      <c r="G321" s="227" t="s">
        <v>128</v>
      </c>
    </row>
    <row r="322" spans="2:7" ht="16.5" hidden="1" customHeight="1" x14ac:dyDescent="0.3">
      <c r="B322" s="196">
        <v>44130</v>
      </c>
      <c r="C322" s="225" t="s">
        <v>126</v>
      </c>
      <c r="D322" s="133"/>
      <c r="E322" s="225" t="s">
        <v>127</v>
      </c>
      <c r="F322" s="252">
        <v>10000</v>
      </c>
      <c r="G322" s="227" t="s">
        <v>128</v>
      </c>
    </row>
    <row r="323" spans="2:7" ht="16.5" hidden="1" customHeight="1" x14ac:dyDescent="0.3">
      <c r="B323" s="196">
        <v>44132</v>
      </c>
      <c r="C323" s="225" t="s">
        <v>126</v>
      </c>
      <c r="D323" s="133"/>
      <c r="E323" s="225" t="s">
        <v>127</v>
      </c>
      <c r="F323" s="252">
        <v>1295000</v>
      </c>
      <c r="G323" s="227" t="s">
        <v>128</v>
      </c>
    </row>
    <row r="324" spans="2:7" ht="16.5" hidden="1" customHeight="1" x14ac:dyDescent="0.3">
      <c r="B324" s="196">
        <v>44133</v>
      </c>
      <c r="C324" s="225" t="s">
        <v>126</v>
      </c>
      <c r="D324" s="133"/>
      <c r="E324" s="225" t="s">
        <v>127</v>
      </c>
      <c r="F324" s="252">
        <v>10000</v>
      </c>
      <c r="G324" s="227" t="s">
        <v>128</v>
      </c>
    </row>
    <row r="325" spans="2:7" ht="16.5" hidden="1" customHeight="1" x14ac:dyDescent="0.3">
      <c r="B325" s="196">
        <v>44133</v>
      </c>
      <c r="C325" s="225" t="s">
        <v>126</v>
      </c>
      <c r="D325" s="133"/>
      <c r="E325" s="225" t="s">
        <v>127</v>
      </c>
      <c r="F325" s="252">
        <v>10000</v>
      </c>
      <c r="G325" s="227" t="s">
        <v>128</v>
      </c>
    </row>
    <row r="326" spans="2:7" ht="16.5" hidden="1" customHeight="1" x14ac:dyDescent="0.3">
      <c r="B326" s="45">
        <v>44134</v>
      </c>
      <c r="C326" s="238" t="s">
        <v>126</v>
      </c>
      <c r="D326" s="241"/>
      <c r="E326" s="238" t="s">
        <v>127</v>
      </c>
      <c r="F326" s="252">
        <v>25000</v>
      </c>
      <c r="G326" s="244" t="s">
        <v>128</v>
      </c>
    </row>
    <row r="327" spans="2:7" ht="17.25" hidden="1" customHeight="1" thickBot="1" x14ac:dyDescent="0.35">
      <c r="B327" s="26">
        <v>44134</v>
      </c>
      <c r="C327" s="234" t="s">
        <v>126</v>
      </c>
      <c r="D327" s="134"/>
      <c r="E327" s="234" t="s">
        <v>127</v>
      </c>
      <c r="F327" s="247">
        <v>20000</v>
      </c>
      <c r="G327" s="236" t="s">
        <v>128</v>
      </c>
    </row>
    <row r="328" spans="2:7" ht="16.5" hidden="1" customHeight="1" x14ac:dyDescent="0.3">
      <c r="B328" s="196">
        <v>44137</v>
      </c>
      <c r="C328" s="225" t="s">
        <v>126</v>
      </c>
      <c r="E328" s="225" t="s">
        <v>127</v>
      </c>
      <c r="F328" s="252">
        <v>10000</v>
      </c>
      <c r="G328" s="227" t="s">
        <v>128</v>
      </c>
    </row>
    <row r="329" spans="2:7" ht="16.5" hidden="1" customHeight="1" x14ac:dyDescent="0.3">
      <c r="B329" s="196">
        <v>44137</v>
      </c>
      <c r="C329" s="225" t="s">
        <v>126</v>
      </c>
      <c r="D329" s="133"/>
      <c r="E329" s="225" t="s">
        <v>127</v>
      </c>
      <c r="F329" s="252">
        <v>10000</v>
      </c>
      <c r="G329" s="227" t="s">
        <v>128</v>
      </c>
    </row>
    <row r="330" spans="2:7" ht="16.5" hidden="1" customHeight="1" x14ac:dyDescent="0.3">
      <c r="B330" s="196">
        <v>44137</v>
      </c>
      <c r="C330" s="225" t="s">
        <v>126</v>
      </c>
      <c r="D330" s="133"/>
      <c r="E330" s="225" t="s">
        <v>127</v>
      </c>
      <c r="F330" s="252">
        <v>70000</v>
      </c>
      <c r="G330" s="227" t="s">
        <v>128</v>
      </c>
    </row>
    <row r="331" spans="2:7" ht="16.5" hidden="1" customHeight="1" x14ac:dyDescent="0.3">
      <c r="B331" s="196">
        <v>44139</v>
      </c>
      <c r="C331" s="225" t="s">
        <v>126</v>
      </c>
      <c r="D331" s="133"/>
      <c r="E331" s="225" t="s">
        <v>127</v>
      </c>
      <c r="F331" s="252">
        <v>270000</v>
      </c>
      <c r="G331" s="227" t="s">
        <v>128</v>
      </c>
    </row>
    <row r="332" spans="2:7" ht="16.5" hidden="1" customHeight="1" x14ac:dyDescent="0.3">
      <c r="B332" s="196">
        <v>44140</v>
      </c>
      <c r="C332" s="225" t="s">
        <v>126</v>
      </c>
      <c r="D332" s="133"/>
      <c r="E332" s="225" t="s">
        <v>127</v>
      </c>
      <c r="F332" s="252">
        <v>100000</v>
      </c>
      <c r="G332" s="227" t="s">
        <v>128</v>
      </c>
    </row>
    <row r="333" spans="2:7" ht="16.5" hidden="1" customHeight="1" x14ac:dyDescent="0.3">
      <c r="B333" s="196">
        <v>44140</v>
      </c>
      <c r="C333" s="225" t="s">
        <v>126</v>
      </c>
      <c r="D333" s="133"/>
      <c r="E333" s="225" t="s">
        <v>127</v>
      </c>
      <c r="F333" s="252">
        <v>30000</v>
      </c>
      <c r="G333" s="227" t="s">
        <v>128</v>
      </c>
    </row>
    <row r="334" spans="2:7" ht="16.5" hidden="1" customHeight="1" x14ac:dyDescent="0.3">
      <c r="B334" s="196">
        <v>44140</v>
      </c>
      <c r="C334" s="225" t="s">
        <v>126</v>
      </c>
      <c r="D334" s="133"/>
      <c r="E334" s="225" t="s">
        <v>127</v>
      </c>
      <c r="F334" s="252">
        <v>100000</v>
      </c>
      <c r="G334" s="227" t="s">
        <v>128</v>
      </c>
    </row>
    <row r="335" spans="2:7" ht="16.5" hidden="1" customHeight="1" x14ac:dyDescent="0.3">
      <c r="B335" s="196">
        <v>44141</v>
      </c>
      <c r="C335" s="225" t="s">
        <v>126</v>
      </c>
      <c r="D335" s="133"/>
      <c r="E335" s="225" t="s">
        <v>127</v>
      </c>
      <c r="F335" s="252">
        <v>40000</v>
      </c>
      <c r="G335" s="227" t="s">
        <v>128</v>
      </c>
    </row>
    <row r="336" spans="2:7" ht="16.5" hidden="1" customHeight="1" x14ac:dyDescent="0.3">
      <c r="B336" s="196">
        <v>44142</v>
      </c>
      <c r="C336" s="225" t="s">
        <v>126</v>
      </c>
      <c r="D336" s="133"/>
      <c r="E336" s="225" t="s">
        <v>127</v>
      </c>
      <c r="F336" s="252">
        <v>10000</v>
      </c>
      <c r="G336" s="227" t="s">
        <v>128</v>
      </c>
    </row>
    <row r="337" spans="2:7" ht="16.5" hidden="1" customHeight="1" x14ac:dyDescent="0.3">
      <c r="B337" s="196">
        <v>44144</v>
      </c>
      <c r="C337" s="225" t="s">
        <v>126</v>
      </c>
      <c r="D337" s="133"/>
      <c r="E337" s="225" t="s">
        <v>127</v>
      </c>
      <c r="F337" s="252">
        <v>495000</v>
      </c>
      <c r="G337" s="227" t="s">
        <v>128</v>
      </c>
    </row>
    <row r="338" spans="2:7" ht="16.5" hidden="1" customHeight="1" x14ac:dyDescent="0.3">
      <c r="B338" s="196">
        <v>44145</v>
      </c>
      <c r="C338" s="225" t="s">
        <v>126</v>
      </c>
      <c r="D338" s="133"/>
      <c r="E338" s="225" t="s">
        <v>127</v>
      </c>
      <c r="F338" s="252">
        <v>10000</v>
      </c>
      <c r="G338" s="227" t="s">
        <v>128</v>
      </c>
    </row>
    <row r="339" spans="2:7" ht="16.5" hidden="1" customHeight="1" x14ac:dyDescent="0.3">
      <c r="B339" s="196">
        <v>44145</v>
      </c>
      <c r="C339" s="225" t="s">
        <v>126</v>
      </c>
      <c r="D339" s="133"/>
      <c r="E339" s="225" t="s">
        <v>127</v>
      </c>
      <c r="F339" s="252">
        <v>20000</v>
      </c>
      <c r="G339" s="227" t="s">
        <v>128</v>
      </c>
    </row>
    <row r="340" spans="2:7" ht="16.5" hidden="1" customHeight="1" x14ac:dyDescent="0.3">
      <c r="B340" s="196">
        <v>44145</v>
      </c>
      <c r="C340" s="225" t="s">
        <v>126</v>
      </c>
      <c r="D340" s="133"/>
      <c r="E340" s="225" t="s">
        <v>127</v>
      </c>
      <c r="F340" s="252">
        <v>10000</v>
      </c>
      <c r="G340" s="227" t="s">
        <v>128</v>
      </c>
    </row>
    <row r="341" spans="2:7" ht="16.5" hidden="1" customHeight="1" x14ac:dyDescent="0.3">
      <c r="B341" s="196">
        <v>44146</v>
      </c>
      <c r="C341" s="225" t="s">
        <v>126</v>
      </c>
      <c r="D341" s="133"/>
      <c r="E341" s="225" t="s">
        <v>127</v>
      </c>
      <c r="F341" s="252">
        <v>80000</v>
      </c>
      <c r="G341" s="227" t="s">
        <v>128</v>
      </c>
    </row>
    <row r="342" spans="2:7" ht="16.5" hidden="1" customHeight="1" x14ac:dyDescent="0.3">
      <c r="B342" s="196">
        <v>44147</v>
      </c>
      <c r="C342" s="225" t="s">
        <v>126</v>
      </c>
      <c r="D342" s="133"/>
      <c r="E342" s="225" t="s">
        <v>127</v>
      </c>
      <c r="F342" s="252">
        <v>80000</v>
      </c>
      <c r="G342" s="227" t="s">
        <v>128</v>
      </c>
    </row>
    <row r="343" spans="2:7" ht="16.5" hidden="1" customHeight="1" x14ac:dyDescent="0.3">
      <c r="B343" s="196">
        <v>44147</v>
      </c>
      <c r="C343" s="225" t="s">
        <v>126</v>
      </c>
      <c r="D343" s="133"/>
      <c r="E343" s="225" t="s">
        <v>127</v>
      </c>
      <c r="F343" s="252">
        <v>100000</v>
      </c>
      <c r="G343" s="227" t="s">
        <v>128</v>
      </c>
    </row>
    <row r="344" spans="2:7" ht="16.5" hidden="1" customHeight="1" x14ac:dyDescent="0.3">
      <c r="B344" s="196">
        <v>44151</v>
      </c>
      <c r="C344" s="225" t="s">
        <v>126</v>
      </c>
      <c r="D344" s="133"/>
      <c r="E344" s="225" t="s">
        <v>127</v>
      </c>
      <c r="F344" s="252">
        <v>5000</v>
      </c>
      <c r="G344" s="227" t="s">
        <v>128</v>
      </c>
    </row>
    <row r="345" spans="2:7" ht="16.5" hidden="1" customHeight="1" x14ac:dyDescent="0.3">
      <c r="B345" s="196">
        <v>44153</v>
      </c>
      <c r="C345" s="225" t="s">
        <v>126</v>
      </c>
      <c r="D345" s="133"/>
      <c r="E345" s="225" t="s">
        <v>127</v>
      </c>
      <c r="F345" s="252">
        <v>1125000</v>
      </c>
      <c r="G345" s="227" t="s">
        <v>128</v>
      </c>
    </row>
    <row r="346" spans="2:7" ht="16.5" hidden="1" customHeight="1" x14ac:dyDescent="0.3">
      <c r="B346" s="196">
        <v>44154</v>
      </c>
      <c r="C346" s="225" t="s">
        <v>126</v>
      </c>
      <c r="D346" s="133"/>
      <c r="E346" s="225" t="s">
        <v>127</v>
      </c>
      <c r="F346" s="252">
        <v>10000</v>
      </c>
      <c r="G346" s="227" t="s">
        <v>128</v>
      </c>
    </row>
    <row r="347" spans="2:7" ht="16.5" hidden="1" customHeight="1" x14ac:dyDescent="0.3">
      <c r="B347" s="196">
        <v>44155</v>
      </c>
      <c r="C347" s="225" t="s">
        <v>126</v>
      </c>
      <c r="D347" s="133"/>
      <c r="E347" s="225" t="s">
        <v>127</v>
      </c>
      <c r="F347" s="252">
        <v>30000</v>
      </c>
      <c r="G347" s="227" t="s">
        <v>128</v>
      </c>
    </row>
    <row r="348" spans="2:7" ht="16.5" hidden="1" customHeight="1" x14ac:dyDescent="0.3">
      <c r="B348" s="196">
        <v>44155</v>
      </c>
      <c r="C348" s="225" t="s">
        <v>126</v>
      </c>
      <c r="D348" s="133"/>
      <c r="E348" s="225" t="s">
        <v>127</v>
      </c>
      <c r="F348" s="252">
        <v>10000</v>
      </c>
      <c r="G348" s="227" t="s">
        <v>128</v>
      </c>
    </row>
    <row r="349" spans="2:7" ht="16.5" hidden="1" customHeight="1" x14ac:dyDescent="0.3">
      <c r="B349" s="196">
        <v>44158</v>
      </c>
      <c r="C349" s="225" t="s">
        <v>126</v>
      </c>
      <c r="D349" s="133"/>
      <c r="E349" s="225" t="s">
        <v>127</v>
      </c>
      <c r="F349" s="252">
        <v>270000</v>
      </c>
      <c r="G349" s="227" t="s">
        <v>128</v>
      </c>
    </row>
    <row r="350" spans="2:7" ht="16.5" hidden="1" customHeight="1" x14ac:dyDescent="0.3">
      <c r="B350" s="196">
        <v>44160</v>
      </c>
      <c r="C350" s="225" t="s">
        <v>126</v>
      </c>
      <c r="D350" s="133"/>
      <c r="E350" s="225" t="s">
        <v>127</v>
      </c>
      <c r="F350" s="252">
        <v>100000</v>
      </c>
      <c r="G350" s="227" t="s">
        <v>128</v>
      </c>
    </row>
    <row r="351" spans="2:7" ht="16.5" hidden="1" customHeight="1" x14ac:dyDescent="0.3">
      <c r="B351" s="196">
        <v>44160</v>
      </c>
      <c r="C351" s="225" t="s">
        <v>126</v>
      </c>
      <c r="D351" s="133"/>
      <c r="E351" s="225" t="s">
        <v>127</v>
      </c>
      <c r="F351" s="252">
        <v>100000</v>
      </c>
      <c r="G351" s="227" t="s">
        <v>128</v>
      </c>
    </row>
    <row r="352" spans="2:7" ht="16.5" hidden="1" customHeight="1" x14ac:dyDescent="0.3">
      <c r="B352" s="196">
        <v>44162</v>
      </c>
      <c r="C352" s="225" t="s">
        <v>126</v>
      </c>
      <c r="D352" s="133"/>
      <c r="E352" s="225" t="s">
        <v>127</v>
      </c>
      <c r="F352" s="252">
        <v>1145000</v>
      </c>
      <c r="G352" s="227" t="s">
        <v>128</v>
      </c>
    </row>
    <row r="353" spans="2:7" ht="16.5" hidden="1" customHeight="1" x14ac:dyDescent="0.3">
      <c r="B353" s="196">
        <v>44165</v>
      </c>
      <c r="C353" s="225" t="s">
        <v>126</v>
      </c>
      <c r="D353" s="133"/>
      <c r="E353" s="225" t="s">
        <v>127</v>
      </c>
      <c r="F353" s="252">
        <v>50000</v>
      </c>
      <c r="G353" s="227" t="s">
        <v>128</v>
      </c>
    </row>
    <row r="354" spans="2:7" ht="16.5" hidden="1" customHeight="1" x14ac:dyDescent="0.3">
      <c r="B354" s="196">
        <v>44165</v>
      </c>
      <c r="C354" s="225" t="s">
        <v>126</v>
      </c>
      <c r="D354" s="133"/>
      <c r="E354" s="225" t="s">
        <v>127</v>
      </c>
      <c r="F354" s="252">
        <v>10000</v>
      </c>
      <c r="G354" s="227" t="s">
        <v>128</v>
      </c>
    </row>
    <row r="355" spans="2:7" ht="16.5" hidden="1" customHeight="1" x14ac:dyDescent="0.3">
      <c r="B355" s="196">
        <v>44165</v>
      </c>
      <c r="C355" s="225" t="s">
        <v>126</v>
      </c>
      <c r="D355" s="133"/>
      <c r="E355" s="225" t="s">
        <v>127</v>
      </c>
      <c r="F355" s="252">
        <v>10000</v>
      </c>
      <c r="G355" s="227" t="s">
        <v>128</v>
      </c>
    </row>
    <row r="356" spans="2:7" ht="16.5" hidden="1" customHeight="1" x14ac:dyDescent="0.3">
      <c r="B356" s="196">
        <v>44165</v>
      </c>
      <c r="C356" s="225" t="s">
        <v>126</v>
      </c>
      <c r="D356" s="133"/>
      <c r="E356" s="225" t="s">
        <v>127</v>
      </c>
      <c r="F356" s="252">
        <v>160000</v>
      </c>
      <c r="G356" s="227" t="s">
        <v>128</v>
      </c>
    </row>
    <row r="357" spans="2:7" ht="17.25" hidden="1" customHeight="1" thickBot="1" x14ac:dyDescent="0.35">
      <c r="B357" s="26">
        <v>44165</v>
      </c>
      <c r="C357" s="234" t="s">
        <v>126</v>
      </c>
      <c r="D357" s="134"/>
      <c r="E357" s="234" t="s">
        <v>127</v>
      </c>
      <c r="F357" s="247">
        <v>20000</v>
      </c>
      <c r="G357" s="236" t="s">
        <v>128</v>
      </c>
    </row>
    <row r="358" spans="2:7" ht="16.5" hidden="1" customHeight="1" x14ac:dyDescent="0.3">
      <c r="B358" s="196">
        <v>44167</v>
      </c>
      <c r="C358" s="225" t="s">
        <v>126</v>
      </c>
      <c r="E358" s="225" t="s">
        <v>127</v>
      </c>
      <c r="F358" s="353">
        <v>50000</v>
      </c>
      <c r="G358" s="227" t="s">
        <v>128</v>
      </c>
    </row>
    <row r="359" spans="2:7" ht="16.5" hidden="1" customHeight="1" x14ac:dyDescent="0.3">
      <c r="B359" s="196">
        <v>44168</v>
      </c>
      <c r="C359" s="225" t="s">
        <v>126</v>
      </c>
      <c r="D359" s="133"/>
      <c r="E359" s="225" t="s">
        <v>127</v>
      </c>
      <c r="F359" s="353">
        <v>355000</v>
      </c>
      <c r="G359" s="227" t="s">
        <v>128</v>
      </c>
    </row>
    <row r="360" spans="2:7" ht="16.5" hidden="1" customHeight="1" x14ac:dyDescent="0.3">
      <c r="B360" s="196">
        <v>44170</v>
      </c>
      <c r="C360" s="225" t="s">
        <v>126</v>
      </c>
      <c r="D360" s="133"/>
      <c r="E360" s="225" t="s">
        <v>127</v>
      </c>
      <c r="F360" s="353">
        <v>100000</v>
      </c>
      <c r="G360" s="227" t="s">
        <v>128</v>
      </c>
    </row>
    <row r="361" spans="2:7" ht="16.5" hidden="1" customHeight="1" x14ac:dyDescent="0.3">
      <c r="B361" s="196">
        <v>44172</v>
      </c>
      <c r="C361" s="225" t="s">
        <v>126</v>
      </c>
      <c r="D361" s="133"/>
      <c r="E361" s="225" t="s">
        <v>127</v>
      </c>
      <c r="F361" s="353">
        <v>100000</v>
      </c>
      <c r="G361" s="227" t="s">
        <v>128</v>
      </c>
    </row>
    <row r="362" spans="2:7" ht="16.5" hidden="1" customHeight="1" x14ac:dyDescent="0.3">
      <c r="B362" s="196">
        <v>44172</v>
      </c>
      <c r="C362" s="225" t="s">
        <v>126</v>
      </c>
      <c r="D362" s="133"/>
      <c r="E362" s="225" t="s">
        <v>127</v>
      </c>
      <c r="F362" s="353">
        <v>40000</v>
      </c>
      <c r="G362" s="227" t="s">
        <v>128</v>
      </c>
    </row>
    <row r="363" spans="2:7" ht="16.5" hidden="1" customHeight="1" x14ac:dyDescent="0.3">
      <c r="B363" s="196">
        <v>44174</v>
      </c>
      <c r="C363" s="225" t="s">
        <v>126</v>
      </c>
      <c r="D363" s="133"/>
      <c r="E363" s="225" t="s">
        <v>127</v>
      </c>
      <c r="F363" s="353">
        <v>505000</v>
      </c>
      <c r="G363" s="227" t="s">
        <v>128</v>
      </c>
    </row>
    <row r="364" spans="2:7" ht="16.5" hidden="1" customHeight="1" x14ac:dyDescent="0.3">
      <c r="B364" s="196">
        <v>44174</v>
      </c>
      <c r="C364" s="225" t="s">
        <v>126</v>
      </c>
      <c r="D364" s="133"/>
      <c r="E364" s="225" t="s">
        <v>127</v>
      </c>
      <c r="F364" s="353">
        <v>10000</v>
      </c>
      <c r="G364" s="227" t="s">
        <v>128</v>
      </c>
    </row>
    <row r="365" spans="2:7" ht="16.5" hidden="1" customHeight="1" x14ac:dyDescent="0.3">
      <c r="B365" s="196">
        <v>44174</v>
      </c>
      <c r="C365" s="225" t="s">
        <v>126</v>
      </c>
      <c r="D365" s="133"/>
      <c r="E365" s="225" t="s">
        <v>127</v>
      </c>
      <c r="F365" s="354">
        <v>10000</v>
      </c>
      <c r="G365" s="227" t="s">
        <v>128</v>
      </c>
    </row>
    <row r="366" spans="2:7" ht="16.5" hidden="1" customHeight="1" x14ac:dyDescent="0.3">
      <c r="B366" s="196">
        <v>44175</v>
      </c>
      <c r="C366" s="225" t="s">
        <v>126</v>
      </c>
      <c r="D366" s="133"/>
      <c r="E366" s="225" t="s">
        <v>127</v>
      </c>
      <c r="F366" s="353">
        <v>10000</v>
      </c>
      <c r="G366" s="227" t="s">
        <v>128</v>
      </c>
    </row>
    <row r="367" spans="2:7" ht="16.5" hidden="1" customHeight="1" x14ac:dyDescent="0.3">
      <c r="B367" s="196">
        <v>44175</v>
      </c>
      <c r="C367" s="225" t="s">
        <v>126</v>
      </c>
      <c r="D367" s="133"/>
      <c r="E367" s="225" t="s">
        <v>127</v>
      </c>
      <c r="F367" s="353">
        <v>20000</v>
      </c>
      <c r="G367" s="227" t="s">
        <v>128</v>
      </c>
    </row>
    <row r="368" spans="2:7" ht="16.5" hidden="1" customHeight="1" x14ac:dyDescent="0.3">
      <c r="B368" s="196">
        <v>44175</v>
      </c>
      <c r="C368" s="225" t="s">
        <v>126</v>
      </c>
      <c r="D368" s="133"/>
      <c r="E368" s="225" t="s">
        <v>127</v>
      </c>
      <c r="F368" s="354">
        <v>10000</v>
      </c>
      <c r="G368" s="227" t="s">
        <v>128</v>
      </c>
    </row>
    <row r="369" spans="2:7" ht="16.5" hidden="1" customHeight="1" x14ac:dyDescent="0.3">
      <c r="B369" s="196">
        <v>44176</v>
      </c>
      <c r="C369" s="225" t="s">
        <v>126</v>
      </c>
      <c r="D369" s="133"/>
      <c r="E369" s="225" t="s">
        <v>127</v>
      </c>
      <c r="F369" s="354">
        <v>20000</v>
      </c>
      <c r="G369" s="227" t="s">
        <v>128</v>
      </c>
    </row>
    <row r="370" spans="2:7" ht="16.5" hidden="1" customHeight="1" x14ac:dyDescent="0.3">
      <c r="B370" s="196">
        <v>44176</v>
      </c>
      <c r="C370" s="225" t="s">
        <v>126</v>
      </c>
      <c r="D370" s="133"/>
      <c r="E370" s="225" t="s">
        <v>127</v>
      </c>
      <c r="F370" s="353">
        <v>10000</v>
      </c>
      <c r="G370" s="227" t="s">
        <v>128</v>
      </c>
    </row>
    <row r="371" spans="2:7" ht="16.5" hidden="1" customHeight="1" x14ac:dyDescent="0.3">
      <c r="B371" s="196">
        <v>44179</v>
      </c>
      <c r="C371" s="225" t="s">
        <v>126</v>
      </c>
      <c r="D371" s="133"/>
      <c r="E371" s="225" t="s">
        <v>127</v>
      </c>
      <c r="F371" s="353">
        <v>70000</v>
      </c>
      <c r="G371" s="227" t="s">
        <v>128</v>
      </c>
    </row>
    <row r="372" spans="2:7" ht="16.5" hidden="1" customHeight="1" x14ac:dyDescent="0.3">
      <c r="B372" s="196">
        <v>44181</v>
      </c>
      <c r="C372" s="225" t="s">
        <v>126</v>
      </c>
      <c r="D372" s="133"/>
      <c r="E372" s="225" t="s">
        <v>127</v>
      </c>
      <c r="F372" s="353">
        <v>15000</v>
      </c>
      <c r="G372" s="227" t="s">
        <v>128</v>
      </c>
    </row>
    <row r="373" spans="2:7" ht="16.5" hidden="1" customHeight="1" x14ac:dyDescent="0.3">
      <c r="B373" s="196">
        <v>44182</v>
      </c>
      <c r="C373" s="225" t="s">
        <v>126</v>
      </c>
      <c r="D373" s="133"/>
      <c r="E373" s="225" t="s">
        <v>127</v>
      </c>
      <c r="F373" s="353">
        <v>1115000</v>
      </c>
      <c r="G373" s="227" t="s">
        <v>128</v>
      </c>
    </row>
    <row r="374" spans="2:7" ht="16.5" hidden="1" customHeight="1" x14ac:dyDescent="0.3">
      <c r="B374" s="196">
        <v>44183</v>
      </c>
      <c r="C374" s="225" t="s">
        <v>126</v>
      </c>
      <c r="D374" s="133"/>
      <c r="E374" s="225" t="s">
        <v>127</v>
      </c>
      <c r="F374" s="353">
        <v>10000</v>
      </c>
      <c r="G374" s="227" t="s">
        <v>128</v>
      </c>
    </row>
    <row r="375" spans="2:7" ht="16.5" hidden="1" customHeight="1" x14ac:dyDescent="0.3">
      <c r="B375" s="196">
        <v>44186</v>
      </c>
      <c r="C375" s="225" t="s">
        <v>126</v>
      </c>
      <c r="D375" s="133"/>
      <c r="E375" s="225" t="s">
        <v>127</v>
      </c>
      <c r="F375" s="353">
        <v>30000</v>
      </c>
      <c r="G375" s="227" t="s">
        <v>128</v>
      </c>
    </row>
    <row r="376" spans="2:7" ht="16.5" hidden="1" customHeight="1" x14ac:dyDescent="0.3">
      <c r="B376" s="196">
        <v>44186</v>
      </c>
      <c r="C376" s="225" t="s">
        <v>126</v>
      </c>
      <c r="D376" s="133"/>
      <c r="E376" s="225" t="s">
        <v>127</v>
      </c>
      <c r="F376" s="353">
        <v>10000</v>
      </c>
      <c r="G376" s="227" t="s">
        <v>128</v>
      </c>
    </row>
    <row r="377" spans="2:7" ht="16.5" hidden="1" customHeight="1" x14ac:dyDescent="0.3">
      <c r="B377" s="196">
        <v>44187</v>
      </c>
      <c r="C377" s="225" t="s">
        <v>126</v>
      </c>
      <c r="D377" s="133"/>
      <c r="E377" s="225" t="s">
        <v>127</v>
      </c>
      <c r="F377" s="353">
        <v>300000</v>
      </c>
      <c r="G377" s="227" t="s">
        <v>128</v>
      </c>
    </row>
    <row r="378" spans="2:7" ht="16.5" hidden="1" customHeight="1" x14ac:dyDescent="0.3">
      <c r="B378" s="196">
        <v>44187</v>
      </c>
      <c r="C378" s="225" t="s">
        <v>126</v>
      </c>
      <c r="D378" s="133"/>
      <c r="E378" s="225" t="s">
        <v>127</v>
      </c>
      <c r="F378" s="353">
        <v>100000</v>
      </c>
      <c r="G378" s="227" t="s">
        <v>128</v>
      </c>
    </row>
    <row r="379" spans="2:7" ht="16.5" hidden="1" customHeight="1" x14ac:dyDescent="0.3">
      <c r="B379" s="196">
        <v>44188</v>
      </c>
      <c r="C379" s="225" t="s">
        <v>126</v>
      </c>
      <c r="D379" s="133"/>
      <c r="E379" s="225" t="s">
        <v>127</v>
      </c>
      <c r="F379" s="353">
        <v>330000</v>
      </c>
      <c r="G379" s="227" t="s">
        <v>128</v>
      </c>
    </row>
    <row r="380" spans="2:7" ht="16.5" hidden="1" customHeight="1" x14ac:dyDescent="0.3">
      <c r="B380" s="196">
        <v>44189</v>
      </c>
      <c r="C380" s="225" t="s">
        <v>126</v>
      </c>
      <c r="D380" s="133"/>
      <c r="E380" s="225" t="s">
        <v>127</v>
      </c>
      <c r="F380" s="353">
        <v>20000</v>
      </c>
      <c r="G380" s="227" t="s">
        <v>128</v>
      </c>
    </row>
    <row r="381" spans="2:7" ht="16.5" hidden="1" customHeight="1" x14ac:dyDescent="0.3">
      <c r="B381" s="196">
        <v>44190</v>
      </c>
      <c r="C381" s="225" t="s">
        <v>126</v>
      </c>
      <c r="D381" s="133"/>
      <c r="E381" s="225" t="s">
        <v>127</v>
      </c>
      <c r="F381" s="353">
        <v>20000</v>
      </c>
      <c r="G381" s="227" t="s">
        <v>128</v>
      </c>
    </row>
    <row r="382" spans="2:7" ht="16.5" hidden="1" customHeight="1" x14ac:dyDescent="0.3">
      <c r="B382" s="196">
        <v>44190</v>
      </c>
      <c r="C382" s="225" t="s">
        <v>126</v>
      </c>
      <c r="D382" s="133"/>
      <c r="E382" s="225" t="s">
        <v>127</v>
      </c>
      <c r="F382" s="353">
        <v>100000</v>
      </c>
      <c r="G382" s="227" t="s">
        <v>128</v>
      </c>
    </row>
    <row r="383" spans="2:7" ht="16.5" hidden="1" customHeight="1" x14ac:dyDescent="0.3">
      <c r="B383" s="196">
        <v>44193</v>
      </c>
      <c r="C383" s="225" t="s">
        <v>126</v>
      </c>
      <c r="D383" s="133"/>
      <c r="E383" s="225" t="s">
        <v>127</v>
      </c>
      <c r="F383" s="354">
        <v>10000</v>
      </c>
      <c r="G383" s="227" t="s">
        <v>128</v>
      </c>
    </row>
    <row r="384" spans="2:7" ht="16.5" hidden="1" customHeight="1" x14ac:dyDescent="0.3">
      <c r="B384" s="196">
        <v>44193</v>
      </c>
      <c r="C384" s="225" t="s">
        <v>126</v>
      </c>
      <c r="D384" s="133"/>
      <c r="E384" s="225" t="s">
        <v>127</v>
      </c>
      <c r="F384" s="353">
        <v>100000</v>
      </c>
      <c r="G384" s="227" t="s">
        <v>128</v>
      </c>
    </row>
    <row r="385" spans="2:7" ht="16.5" hidden="1" customHeight="1" x14ac:dyDescent="0.3">
      <c r="B385" s="196">
        <v>44193</v>
      </c>
      <c r="C385" s="225" t="s">
        <v>126</v>
      </c>
      <c r="D385" s="133"/>
      <c r="E385" s="225" t="s">
        <v>127</v>
      </c>
      <c r="F385" s="353">
        <v>10000</v>
      </c>
      <c r="G385" s="227" t="s">
        <v>128</v>
      </c>
    </row>
    <row r="386" spans="2:7" ht="16.5" hidden="1" customHeight="1" x14ac:dyDescent="0.3">
      <c r="B386" s="196">
        <v>44194</v>
      </c>
      <c r="C386" s="225" t="s">
        <v>126</v>
      </c>
      <c r="D386" s="133"/>
      <c r="E386" s="225" t="s">
        <v>127</v>
      </c>
      <c r="F386" s="353">
        <v>10000</v>
      </c>
      <c r="G386" s="227" t="s">
        <v>128</v>
      </c>
    </row>
    <row r="387" spans="2:7" ht="16.5" hidden="1" customHeight="1" x14ac:dyDescent="0.3">
      <c r="B387" s="196">
        <v>44194</v>
      </c>
      <c r="C387" s="225" t="s">
        <v>126</v>
      </c>
      <c r="D387" s="133"/>
      <c r="E387" s="225" t="s">
        <v>127</v>
      </c>
      <c r="F387" s="353">
        <v>10000</v>
      </c>
      <c r="G387" s="227" t="s">
        <v>128</v>
      </c>
    </row>
    <row r="388" spans="2:7" ht="16.5" hidden="1" customHeight="1" x14ac:dyDescent="0.3">
      <c r="B388" s="196">
        <v>44194</v>
      </c>
      <c r="C388" s="225" t="s">
        <v>126</v>
      </c>
      <c r="D388" s="133"/>
      <c r="E388" s="225" t="s">
        <v>127</v>
      </c>
      <c r="F388" s="353">
        <v>10000</v>
      </c>
      <c r="G388" s="227" t="s">
        <v>128</v>
      </c>
    </row>
    <row r="389" spans="2:7" ht="16.5" hidden="1" customHeight="1" x14ac:dyDescent="0.3">
      <c r="B389" s="196">
        <v>44195</v>
      </c>
      <c r="C389" s="225" t="s">
        <v>126</v>
      </c>
      <c r="D389" s="133"/>
      <c r="E389" s="225" t="s">
        <v>127</v>
      </c>
      <c r="F389" s="353">
        <v>1335000</v>
      </c>
      <c r="G389" s="227" t="s">
        <v>128</v>
      </c>
    </row>
    <row r="390" spans="2:7" ht="16.5" hidden="1" customHeight="1" x14ac:dyDescent="0.3">
      <c r="B390" s="196">
        <v>44196</v>
      </c>
      <c r="C390" s="225" t="s">
        <v>126</v>
      </c>
      <c r="D390" s="133"/>
      <c r="E390" s="225" t="s">
        <v>127</v>
      </c>
      <c r="F390" s="353">
        <v>50000</v>
      </c>
      <c r="G390" s="227" t="s">
        <v>128</v>
      </c>
    </row>
    <row r="391" spans="2:7" ht="16.5" hidden="1" customHeight="1" x14ac:dyDescent="0.3">
      <c r="B391" s="196">
        <v>44196</v>
      </c>
      <c r="C391" s="225" t="s">
        <v>126</v>
      </c>
      <c r="D391" s="133"/>
      <c r="E391" s="225" t="s">
        <v>127</v>
      </c>
      <c r="F391" s="353">
        <v>10000</v>
      </c>
      <c r="G391" s="227" t="s">
        <v>128</v>
      </c>
    </row>
    <row r="392" spans="2:7" ht="17.25" hidden="1" customHeight="1" thickBot="1" x14ac:dyDescent="0.35">
      <c r="B392" s="26">
        <v>44196</v>
      </c>
      <c r="C392" s="234" t="s">
        <v>126</v>
      </c>
      <c r="D392" s="134"/>
      <c r="E392" s="234" t="s">
        <v>127</v>
      </c>
      <c r="F392" s="355">
        <v>20000</v>
      </c>
      <c r="G392" s="236" t="s">
        <v>128</v>
      </c>
    </row>
    <row r="393" spans="2:7" ht="16.5" hidden="1" customHeight="1" x14ac:dyDescent="0.3">
      <c r="B393" s="45">
        <v>44198</v>
      </c>
      <c r="C393" s="238" t="s">
        <v>126</v>
      </c>
      <c r="E393" s="238" t="s">
        <v>127</v>
      </c>
      <c r="F393" s="353">
        <v>10000</v>
      </c>
      <c r="G393" s="244" t="s">
        <v>128</v>
      </c>
    </row>
    <row r="394" spans="2:7" ht="16.5" hidden="1" customHeight="1" x14ac:dyDescent="0.3">
      <c r="B394" s="196">
        <v>44200</v>
      </c>
      <c r="C394" s="225" t="s">
        <v>126</v>
      </c>
      <c r="D394" s="133"/>
      <c r="E394" s="225" t="s">
        <v>127</v>
      </c>
      <c r="F394" s="354">
        <v>40000</v>
      </c>
      <c r="G394" s="227" t="s">
        <v>128</v>
      </c>
    </row>
    <row r="395" spans="2:7" ht="16.5" hidden="1" customHeight="1" x14ac:dyDescent="0.3">
      <c r="B395" s="196">
        <v>44201</v>
      </c>
      <c r="C395" s="225" t="s">
        <v>126</v>
      </c>
      <c r="D395" s="133"/>
      <c r="E395" s="225" t="s">
        <v>127</v>
      </c>
      <c r="F395" s="354">
        <v>100000</v>
      </c>
      <c r="G395" s="227" t="s">
        <v>128</v>
      </c>
    </row>
    <row r="396" spans="2:7" ht="16.5" hidden="1" customHeight="1" x14ac:dyDescent="0.3">
      <c r="B396" s="196">
        <v>44201</v>
      </c>
      <c r="C396" s="225" t="s">
        <v>126</v>
      </c>
      <c r="D396" s="133"/>
      <c r="E396" s="225" t="s">
        <v>127</v>
      </c>
      <c r="F396" s="354">
        <v>100000</v>
      </c>
      <c r="G396" s="227" t="s">
        <v>128</v>
      </c>
    </row>
    <row r="397" spans="2:7" ht="16.5" hidden="1" customHeight="1" x14ac:dyDescent="0.3">
      <c r="B397" s="196">
        <v>44201</v>
      </c>
      <c r="C397" s="225" t="s">
        <v>126</v>
      </c>
      <c r="D397" s="133"/>
      <c r="E397" s="225" t="s">
        <v>127</v>
      </c>
      <c r="F397" s="354">
        <v>50000</v>
      </c>
      <c r="G397" s="227" t="s">
        <v>128</v>
      </c>
    </row>
    <row r="398" spans="2:7" ht="16.5" hidden="1" customHeight="1" x14ac:dyDescent="0.3">
      <c r="B398" s="196">
        <v>44202</v>
      </c>
      <c r="C398" s="225" t="s">
        <v>126</v>
      </c>
      <c r="D398" s="133"/>
      <c r="E398" s="225" t="s">
        <v>127</v>
      </c>
      <c r="F398" s="354">
        <v>325000</v>
      </c>
      <c r="G398" s="227" t="s">
        <v>128</v>
      </c>
    </row>
    <row r="399" spans="2:7" ht="16.5" hidden="1" customHeight="1" x14ac:dyDescent="0.3">
      <c r="B399" s="196">
        <v>44203</v>
      </c>
      <c r="C399" s="225" t="s">
        <v>126</v>
      </c>
      <c r="D399" s="133"/>
      <c r="E399" s="225" t="s">
        <v>127</v>
      </c>
      <c r="F399" s="354">
        <v>475000</v>
      </c>
      <c r="G399" s="227" t="s">
        <v>128</v>
      </c>
    </row>
    <row r="400" spans="2:7" ht="16.5" hidden="1" customHeight="1" x14ac:dyDescent="0.3">
      <c r="B400" s="196">
        <v>44204</v>
      </c>
      <c r="C400" s="225" t="s">
        <v>126</v>
      </c>
      <c r="D400" s="133"/>
      <c r="E400" s="225" t="s">
        <v>127</v>
      </c>
      <c r="F400" s="354">
        <v>20000</v>
      </c>
      <c r="G400" s="227" t="s">
        <v>128</v>
      </c>
    </row>
    <row r="401" spans="2:7" ht="16.5" hidden="1" customHeight="1" x14ac:dyDescent="0.3">
      <c r="B401" s="196">
        <v>44207</v>
      </c>
      <c r="C401" s="225" t="s">
        <v>126</v>
      </c>
      <c r="D401" s="133"/>
      <c r="E401" s="225" t="s">
        <v>127</v>
      </c>
      <c r="F401" s="354">
        <v>10000</v>
      </c>
      <c r="G401" s="227" t="s">
        <v>128</v>
      </c>
    </row>
    <row r="402" spans="2:7" ht="16.5" hidden="1" customHeight="1" x14ac:dyDescent="0.3">
      <c r="B402" s="196">
        <v>44207</v>
      </c>
      <c r="C402" s="225" t="s">
        <v>126</v>
      </c>
      <c r="D402" s="133"/>
      <c r="E402" s="225" t="s">
        <v>127</v>
      </c>
      <c r="F402" s="354">
        <v>10000</v>
      </c>
      <c r="G402" s="227" t="s">
        <v>128</v>
      </c>
    </row>
    <row r="403" spans="2:7" ht="16.5" hidden="1" customHeight="1" x14ac:dyDescent="0.3">
      <c r="B403" s="196">
        <v>44207</v>
      </c>
      <c r="C403" s="225" t="s">
        <v>126</v>
      </c>
      <c r="D403" s="133"/>
      <c r="E403" s="225" t="s">
        <v>127</v>
      </c>
      <c r="F403" s="354">
        <v>30000</v>
      </c>
      <c r="G403" s="227" t="s">
        <v>128</v>
      </c>
    </row>
    <row r="404" spans="2:7" ht="16.5" hidden="1" customHeight="1" x14ac:dyDescent="0.3">
      <c r="B404" s="196">
        <v>44209</v>
      </c>
      <c r="C404" s="225" t="s">
        <v>126</v>
      </c>
      <c r="D404" s="133"/>
      <c r="E404" s="225" t="s">
        <v>127</v>
      </c>
      <c r="F404" s="354">
        <v>80000</v>
      </c>
      <c r="G404" s="227" t="s">
        <v>128</v>
      </c>
    </row>
    <row r="405" spans="2:7" ht="16.5" hidden="1" customHeight="1" x14ac:dyDescent="0.3">
      <c r="B405" s="196">
        <v>44210</v>
      </c>
      <c r="C405" s="225" t="s">
        <v>126</v>
      </c>
      <c r="D405" s="133"/>
      <c r="E405" s="225" t="s">
        <v>127</v>
      </c>
      <c r="F405" s="354">
        <v>5000</v>
      </c>
      <c r="G405" s="227" t="s">
        <v>128</v>
      </c>
    </row>
    <row r="406" spans="2:7" ht="16.5" hidden="1" customHeight="1" x14ac:dyDescent="0.3">
      <c r="B406" s="196">
        <v>44210</v>
      </c>
      <c r="C406" s="225" t="s">
        <v>126</v>
      </c>
      <c r="D406" s="133"/>
      <c r="E406" s="225" t="s">
        <v>127</v>
      </c>
      <c r="F406" s="354">
        <v>633</v>
      </c>
      <c r="G406" s="227" t="s">
        <v>128</v>
      </c>
    </row>
    <row r="407" spans="2:7" ht="16.5" hidden="1" customHeight="1" x14ac:dyDescent="0.3">
      <c r="B407" s="196">
        <v>44214</v>
      </c>
      <c r="C407" s="225" t="s">
        <v>126</v>
      </c>
      <c r="D407" s="133"/>
      <c r="E407" s="225" t="s">
        <v>127</v>
      </c>
      <c r="F407" s="354">
        <v>1115000</v>
      </c>
      <c r="G407" s="227" t="s">
        <v>128</v>
      </c>
    </row>
    <row r="408" spans="2:7" ht="16.5" hidden="1" customHeight="1" x14ac:dyDescent="0.3">
      <c r="B408" s="196">
        <v>44215</v>
      </c>
      <c r="C408" s="225" t="s">
        <v>126</v>
      </c>
      <c r="D408" s="133"/>
      <c r="E408" s="225" t="s">
        <v>127</v>
      </c>
      <c r="F408" s="354">
        <v>100000</v>
      </c>
      <c r="G408" s="227" t="s">
        <v>128</v>
      </c>
    </row>
    <row r="409" spans="2:7" ht="16.5" hidden="1" customHeight="1" x14ac:dyDescent="0.3">
      <c r="B409" s="196">
        <v>44216</v>
      </c>
      <c r="C409" s="225" t="s">
        <v>126</v>
      </c>
      <c r="D409" s="133"/>
      <c r="E409" s="225" t="s">
        <v>127</v>
      </c>
      <c r="F409" s="354">
        <v>30000</v>
      </c>
      <c r="G409" s="227" t="s">
        <v>128</v>
      </c>
    </row>
    <row r="410" spans="2:7" ht="16.5" hidden="1" customHeight="1" x14ac:dyDescent="0.3">
      <c r="B410" s="196">
        <v>44216</v>
      </c>
      <c r="C410" s="225" t="s">
        <v>126</v>
      </c>
      <c r="D410" s="133"/>
      <c r="E410" s="225" t="s">
        <v>127</v>
      </c>
      <c r="F410" s="354">
        <v>10000</v>
      </c>
      <c r="G410" s="227" t="s">
        <v>128</v>
      </c>
    </row>
    <row r="411" spans="2:7" ht="16.5" hidden="1" customHeight="1" x14ac:dyDescent="0.3">
      <c r="B411" s="196">
        <v>44216</v>
      </c>
      <c r="C411" s="225" t="s">
        <v>126</v>
      </c>
      <c r="D411" s="133"/>
      <c r="E411" s="225" t="s">
        <v>127</v>
      </c>
      <c r="F411" s="354">
        <v>10000</v>
      </c>
      <c r="G411" s="227" t="s">
        <v>128</v>
      </c>
    </row>
    <row r="412" spans="2:7" ht="16.5" hidden="1" customHeight="1" x14ac:dyDescent="0.3">
      <c r="B412" s="196">
        <v>44218</v>
      </c>
      <c r="C412" s="225" t="s">
        <v>126</v>
      </c>
      <c r="D412" s="133"/>
      <c r="E412" s="225" t="s">
        <v>127</v>
      </c>
      <c r="F412" s="354">
        <v>260000</v>
      </c>
      <c r="G412" s="227" t="s">
        <v>128</v>
      </c>
    </row>
    <row r="413" spans="2:7" ht="16.5" hidden="1" customHeight="1" x14ac:dyDescent="0.3">
      <c r="B413" s="196">
        <v>44219</v>
      </c>
      <c r="C413" s="225" t="s">
        <v>126</v>
      </c>
      <c r="D413" s="133"/>
      <c r="E413" s="225" t="s">
        <v>127</v>
      </c>
      <c r="F413" s="354">
        <v>2000000</v>
      </c>
      <c r="G413" s="227" t="s">
        <v>128</v>
      </c>
    </row>
    <row r="414" spans="2:7" ht="16.5" hidden="1" customHeight="1" x14ac:dyDescent="0.3">
      <c r="B414" s="196">
        <v>44221</v>
      </c>
      <c r="C414" s="225" t="s">
        <v>126</v>
      </c>
      <c r="D414" s="133"/>
      <c r="E414" s="225" t="s">
        <v>127</v>
      </c>
      <c r="F414" s="354">
        <v>90000</v>
      </c>
      <c r="G414" s="227" t="s">
        <v>128</v>
      </c>
    </row>
    <row r="415" spans="2:7" ht="16.5" hidden="1" customHeight="1" x14ac:dyDescent="0.3">
      <c r="B415" s="196">
        <v>44221</v>
      </c>
      <c r="C415" s="225" t="s">
        <v>126</v>
      </c>
      <c r="D415" s="133"/>
      <c r="E415" s="225" t="s">
        <v>127</v>
      </c>
      <c r="F415" s="354">
        <v>300000</v>
      </c>
      <c r="G415" s="227" t="s">
        <v>128</v>
      </c>
    </row>
    <row r="416" spans="2:7" ht="16.5" hidden="1" customHeight="1" x14ac:dyDescent="0.3">
      <c r="B416" s="196">
        <v>44221</v>
      </c>
      <c r="C416" s="225" t="s">
        <v>126</v>
      </c>
      <c r="D416" s="133"/>
      <c r="E416" s="225" t="s">
        <v>127</v>
      </c>
      <c r="F416" s="354">
        <v>500000</v>
      </c>
      <c r="G416" s="227" t="s">
        <v>128</v>
      </c>
    </row>
    <row r="417" spans="2:7" ht="16.5" hidden="1" customHeight="1" x14ac:dyDescent="0.3">
      <c r="B417" s="196">
        <v>44222</v>
      </c>
      <c r="C417" s="225" t="s">
        <v>126</v>
      </c>
      <c r="D417" s="133"/>
      <c r="E417" s="225" t="s">
        <v>127</v>
      </c>
      <c r="F417" s="354">
        <v>500000</v>
      </c>
      <c r="G417" s="227" t="s">
        <v>128</v>
      </c>
    </row>
    <row r="418" spans="2:7" ht="16.5" hidden="1" customHeight="1" x14ac:dyDescent="0.3">
      <c r="B418" s="196">
        <v>44223</v>
      </c>
      <c r="C418" s="225" t="s">
        <v>126</v>
      </c>
      <c r="D418" s="133"/>
      <c r="E418" s="225" t="s">
        <v>127</v>
      </c>
      <c r="F418" s="354">
        <v>50000</v>
      </c>
      <c r="G418" s="227" t="s">
        <v>128</v>
      </c>
    </row>
    <row r="419" spans="2:7" ht="16.5" hidden="1" customHeight="1" x14ac:dyDescent="0.3">
      <c r="B419" s="196">
        <v>44223</v>
      </c>
      <c r="C419" s="225" t="s">
        <v>126</v>
      </c>
      <c r="D419" s="133"/>
      <c r="E419" s="225" t="s">
        <v>127</v>
      </c>
      <c r="F419" s="354">
        <v>1255000</v>
      </c>
      <c r="G419" s="227" t="s">
        <v>128</v>
      </c>
    </row>
    <row r="420" spans="2:7" ht="16.5" hidden="1" customHeight="1" x14ac:dyDescent="0.3">
      <c r="B420" s="196">
        <v>44224</v>
      </c>
      <c r="C420" s="225" t="s">
        <v>126</v>
      </c>
      <c r="D420" s="133"/>
      <c r="E420" s="225" t="s">
        <v>127</v>
      </c>
      <c r="F420" s="354">
        <v>50000</v>
      </c>
      <c r="G420" s="227" t="s">
        <v>128</v>
      </c>
    </row>
    <row r="421" spans="2:7" ht="16.5" hidden="1" customHeight="1" x14ac:dyDescent="0.3">
      <c r="B421" s="196">
        <v>44225</v>
      </c>
      <c r="C421" s="225" t="s">
        <v>126</v>
      </c>
      <c r="D421" s="133"/>
      <c r="E421" s="225" t="s">
        <v>127</v>
      </c>
      <c r="F421" s="354">
        <v>10000</v>
      </c>
      <c r="G421" s="227" t="s">
        <v>128</v>
      </c>
    </row>
    <row r="422" spans="2:7" ht="16.5" hidden="1" customHeight="1" x14ac:dyDescent="0.3">
      <c r="B422" s="196">
        <v>44225</v>
      </c>
      <c r="C422" s="225" t="s">
        <v>126</v>
      </c>
      <c r="D422" s="133"/>
      <c r="E422" s="225" t="s">
        <v>127</v>
      </c>
      <c r="F422" s="354">
        <v>20000</v>
      </c>
      <c r="G422" s="227" t="s">
        <v>128</v>
      </c>
    </row>
    <row r="423" spans="2:7" ht="17.25" hidden="1" customHeight="1" thickBot="1" x14ac:dyDescent="0.35">
      <c r="B423" s="26">
        <v>44225</v>
      </c>
      <c r="C423" s="234" t="s">
        <v>126</v>
      </c>
      <c r="D423" s="134"/>
      <c r="E423" s="234" t="s">
        <v>127</v>
      </c>
      <c r="F423" s="355">
        <v>10000</v>
      </c>
      <c r="G423" s="236" t="s">
        <v>128</v>
      </c>
    </row>
    <row r="424" spans="2:7" ht="17.25" hidden="1" customHeight="1" thickBot="1" x14ac:dyDescent="0.35">
      <c r="B424" s="283">
        <v>44228</v>
      </c>
      <c r="C424" s="225" t="s">
        <v>126</v>
      </c>
      <c r="D424" s="230"/>
      <c r="E424" s="285" t="s">
        <v>127</v>
      </c>
      <c r="F424" s="353">
        <v>30000</v>
      </c>
      <c r="G424" s="236" t="s">
        <v>128</v>
      </c>
    </row>
    <row r="425" spans="2:7" ht="16.5" hidden="1" customHeight="1" x14ac:dyDescent="0.3">
      <c r="B425" s="196">
        <v>44228</v>
      </c>
      <c r="C425" s="225" t="s">
        <v>126</v>
      </c>
      <c r="D425" s="133"/>
      <c r="E425" s="225" t="s">
        <v>127</v>
      </c>
      <c r="F425" s="353">
        <v>50000</v>
      </c>
      <c r="G425" s="235" t="s">
        <v>128</v>
      </c>
    </row>
    <row r="426" spans="2:7" ht="16.5" hidden="1" customHeight="1" x14ac:dyDescent="0.3">
      <c r="B426" s="196">
        <v>44228</v>
      </c>
      <c r="C426" s="225" t="s">
        <v>126</v>
      </c>
      <c r="D426" s="133"/>
      <c r="E426" s="225" t="s">
        <v>127</v>
      </c>
      <c r="F426" s="353">
        <v>10000</v>
      </c>
      <c r="G426" s="227" t="s">
        <v>128</v>
      </c>
    </row>
    <row r="427" spans="2:7" ht="16.5" hidden="1" customHeight="1" x14ac:dyDescent="0.3">
      <c r="B427" s="196">
        <v>44228</v>
      </c>
      <c r="C427" s="225" t="s">
        <v>126</v>
      </c>
      <c r="D427" s="133"/>
      <c r="E427" s="225" t="s">
        <v>127</v>
      </c>
      <c r="F427" s="353">
        <v>10000</v>
      </c>
      <c r="G427" s="227" t="s">
        <v>128</v>
      </c>
    </row>
    <row r="428" spans="2:7" ht="16.5" hidden="1" customHeight="1" x14ac:dyDescent="0.3">
      <c r="B428" s="196">
        <v>44228</v>
      </c>
      <c r="C428" s="225" t="s">
        <v>126</v>
      </c>
      <c r="D428" s="133"/>
      <c r="E428" s="225" t="s">
        <v>127</v>
      </c>
      <c r="F428" s="353">
        <v>10000</v>
      </c>
      <c r="G428" s="227" t="s">
        <v>128</v>
      </c>
    </row>
    <row r="429" spans="2:7" ht="16.5" hidden="1" customHeight="1" x14ac:dyDescent="0.3">
      <c r="B429" s="196">
        <v>44230</v>
      </c>
      <c r="C429" s="225" t="s">
        <v>126</v>
      </c>
      <c r="D429" s="133"/>
      <c r="E429" s="225" t="s">
        <v>127</v>
      </c>
      <c r="F429" s="353">
        <v>310000</v>
      </c>
      <c r="G429" s="227" t="s">
        <v>128</v>
      </c>
    </row>
    <row r="430" spans="2:7" ht="16.5" hidden="1" customHeight="1" x14ac:dyDescent="0.3">
      <c r="B430" s="196">
        <v>44232</v>
      </c>
      <c r="C430" s="225" t="s">
        <v>126</v>
      </c>
      <c r="D430" s="133"/>
      <c r="E430" s="225" t="s">
        <v>127</v>
      </c>
      <c r="F430" s="353">
        <v>100000</v>
      </c>
      <c r="G430" s="227" t="s">
        <v>128</v>
      </c>
    </row>
    <row r="431" spans="2:7" ht="16.5" hidden="1" customHeight="1" x14ac:dyDescent="0.3">
      <c r="B431" s="196">
        <v>44232</v>
      </c>
      <c r="C431" s="225" t="s">
        <v>126</v>
      </c>
      <c r="D431" s="133"/>
      <c r="E431" s="225" t="s">
        <v>127</v>
      </c>
      <c r="F431" s="353">
        <v>100000</v>
      </c>
      <c r="G431" s="227" t="s">
        <v>128</v>
      </c>
    </row>
    <row r="432" spans="2:7" ht="16.5" hidden="1" customHeight="1" x14ac:dyDescent="0.3">
      <c r="B432" s="196">
        <v>44235</v>
      </c>
      <c r="C432" s="225" t="s">
        <v>126</v>
      </c>
      <c r="D432" s="133"/>
      <c r="E432" s="225" t="s">
        <v>127</v>
      </c>
      <c r="F432" s="353">
        <v>495000</v>
      </c>
      <c r="G432" s="227" t="s">
        <v>128</v>
      </c>
    </row>
    <row r="433" spans="2:7" ht="16.5" hidden="1" customHeight="1" x14ac:dyDescent="0.3">
      <c r="B433" s="196">
        <v>44237</v>
      </c>
      <c r="C433" s="225" t="s">
        <v>126</v>
      </c>
      <c r="D433" s="133"/>
      <c r="E433" s="225" t="s">
        <v>127</v>
      </c>
      <c r="F433" s="353">
        <v>10000</v>
      </c>
      <c r="G433" s="227" t="s">
        <v>128</v>
      </c>
    </row>
    <row r="434" spans="2:7" ht="16.5" hidden="1" customHeight="1" x14ac:dyDescent="0.3">
      <c r="B434" s="196">
        <v>44237</v>
      </c>
      <c r="C434" s="225" t="s">
        <v>320</v>
      </c>
      <c r="D434" s="133"/>
      <c r="E434" s="225" t="s">
        <v>127</v>
      </c>
      <c r="F434" s="353">
        <v>50000</v>
      </c>
      <c r="G434" s="227" t="s">
        <v>128</v>
      </c>
    </row>
    <row r="435" spans="2:7" ht="16.5" hidden="1" customHeight="1" x14ac:dyDescent="0.3">
      <c r="B435" s="196">
        <v>44237</v>
      </c>
      <c r="C435" s="225" t="s">
        <v>126</v>
      </c>
      <c r="D435" s="133"/>
      <c r="E435" s="225" t="s">
        <v>127</v>
      </c>
      <c r="F435" s="353">
        <v>20000</v>
      </c>
      <c r="G435" s="227" t="s">
        <v>128</v>
      </c>
    </row>
    <row r="436" spans="2:7" ht="16.5" hidden="1" customHeight="1" x14ac:dyDescent="0.3">
      <c r="B436" s="196">
        <v>44237</v>
      </c>
      <c r="C436" s="225" t="s">
        <v>126</v>
      </c>
      <c r="D436" s="133"/>
      <c r="E436" s="225" t="s">
        <v>127</v>
      </c>
      <c r="F436" s="353">
        <v>20000</v>
      </c>
      <c r="G436" s="227" t="s">
        <v>128</v>
      </c>
    </row>
    <row r="437" spans="2:7" ht="16.5" hidden="1" customHeight="1" x14ac:dyDescent="0.3">
      <c r="B437" s="196">
        <v>44237</v>
      </c>
      <c r="C437" s="225" t="s">
        <v>126</v>
      </c>
      <c r="D437" s="133"/>
      <c r="E437" s="225" t="s">
        <v>127</v>
      </c>
      <c r="F437" s="353">
        <v>10000</v>
      </c>
      <c r="G437" s="227" t="s">
        <v>128</v>
      </c>
    </row>
    <row r="438" spans="2:7" ht="16.5" hidden="1" customHeight="1" x14ac:dyDescent="0.3">
      <c r="B438" s="196">
        <v>44237</v>
      </c>
      <c r="C438" s="225" t="s">
        <v>126</v>
      </c>
      <c r="D438" s="133"/>
      <c r="E438" s="225" t="s">
        <v>127</v>
      </c>
      <c r="F438" s="353">
        <v>40000</v>
      </c>
      <c r="G438" s="227" t="s">
        <v>128</v>
      </c>
    </row>
    <row r="439" spans="2:7" ht="16.5" hidden="1" customHeight="1" x14ac:dyDescent="0.3">
      <c r="B439" s="196">
        <v>44237</v>
      </c>
      <c r="C439" s="225" t="s">
        <v>126</v>
      </c>
      <c r="D439" s="133"/>
      <c r="E439" s="225" t="s">
        <v>127</v>
      </c>
      <c r="F439" s="353">
        <v>20000</v>
      </c>
      <c r="G439" s="227" t="s">
        <v>128</v>
      </c>
    </row>
    <row r="440" spans="2:7" ht="16.5" hidden="1" customHeight="1" x14ac:dyDescent="0.3">
      <c r="B440" s="196">
        <v>44242</v>
      </c>
      <c r="C440" s="225" t="s">
        <v>126</v>
      </c>
      <c r="D440" s="133"/>
      <c r="E440" s="225" t="s">
        <v>127</v>
      </c>
      <c r="F440" s="353">
        <v>90000</v>
      </c>
      <c r="G440" s="227" t="s">
        <v>128</v>
      </c>
    </row>
    <row r="441" spans="2:7" ht="16.5" hidden="1" customHeight="1" x14ac:dyDescent="0.3">
      <c r="B441" s="196">
        <v>44244</v>
      </c>
      <c r="C441" s="225" t="s">
        <v>126</v>
      </c>
      <c r="D441" s="133"/>
      <c r="E441" s="225" t="s">
        <v>127</v>
      </c>
      <c r="F441" s="353">
        <v>1120000</v>
      </c>
      <c r="G441" s="227" t="s">
        <v>128</v>
      </c>
    </row>
    <row r="442" spans="2:7" ht="16.5" hidden="1" customHeight="1" x14ac:dyDescent="0.3">
      <c r="B442" s="196">
        <v>44245</v>
      </c>
      <c r="C442" s="225" t="s">
        <v>126</v>
      </c>
      <c r="D442" s="133"/>
      <c r="E442" s="225" t="s">
        <v>127</v>
      </c>
      <c r="F442" s="353">
        <v>10000</v>
      </c>
      <c r="G442" s="227" t="s">
        <v>128</v>
      </c>
    </row>
    <row r="443" spans="2:7" ht="16.5" hidden="1" customHeight="1" x14ac:dyDescent="0.3">
      <c r="B443" s="196">
        <v>44245</v>
      </c>
      <c r="C443" s="225" t="s">
        <v>126</v>
      </c>
      <c r="D443" s="133"/>
      <c r="E443" s="225" t="s">
        <v>127</v>
      </c>
      <c r="F443" s="353">
        <v>1000000</v>
      </c>
      <c r="G443" s="227" t="s">
        <v>128</v>
      </c>
    </row>
    <row r="444" spans="2:7" ht="16.5" hidden="1" customHeight="1" x14ac:dyDescent="0.3">
      <c r="B444" s="196">
        <v>44247</v>
      </c>
      <c r="C444" s="225" t="s">
        <v>126</v>
      </c>
      <c r="D444" s="133"/>
      <c r="E444" s="225" t="s">
        <v>127</v>
      </c>
      <c r="F444" s="353">
        <v>50000</v>
      </c>
      <c r="G444" s="227" t="s">
        <v>128</v>
      </c>
    </row>
    <row r="445" spans="2:7" ht="16.5" hidden="1" customHeight="1" x14ac:dyDescent="0.3">
      <c r="B445" s="196">
        <v>44249</v>
      </c>
      <c r="C445" s="225" t="s">
        <v>126</v>
      </c>
      <c r="D445" s="133"/>
      <c r="E445" s="225" t="s">
        <v>127</v>
      </c>
      <c r="F445" s="353">
        <v>30000</v>
      </c>
      <c r="G445" s="227" t="s">
        <v>128</v>
      </c>
    </row>
    <row r="446" spans="2:7" ht="16.5" hidden="1" customHeight="1" x14ac:dyDescent="0.3">
      <c r="B446" s="196">
        <v>44249</v>
      </c>
      <c r="C446" s="225" t="s">
        <v>126</v>
      </c>
      <c r="D446" s="133"/>
      <c r="E446" s="225" t="s">
        <v>127</v>
      </c>
      <c r="F446" s="353">
        <v>10000</v>
      </c>
      <c r="G446" s="227" t="s">
        <v>128</v>
      </c>
    </row>
    <row r="447" spans="2:7" ht="16.5" hidden="1" customHeight="1" x14ac:dyDescent="0.3">
      <c r="B447" s="196">
        <v>44249</v>
      </c>
      <c r="C447" s="225" t="s">
        <v>126</v>
      </c>
      <c r="D447" s="133"/>
      <c r="E447" s="225" t="s">
        <v>127</v>
      </c>
      <c r="F447" s="353">
        <v>100000</v>
      </c>
      <c r="G447" s="227" t="s">
        <v>128</v>
      </c>
    </row>
    <row r="448" spans="2:7" ht="16.5" hidden="1" customHeight="1" x14ac:dyDescent="0.3">
      <c r="B448" s="196">
        <v>44251</v>
      </c>
      <c r="C448" s="225" t="s">
        <v>126</v>
      </c>
      <c r="D448" s="133"/>
      <c r="E448" s="225" t="s">
        <v>127</v>
      </c>
      <c r="F448" s="353">
        <v>350000</v>
      </c>
      <c r="G448" s="227" t="s">
        <v>128</v>
      </c>
    </row>
    <row r="449" spans="2:7" ht="16.5" hidden="1" customHeight="1" x14ac:dyDescent="0.3">
      <c r="B449" s="196">
        <v>44252</v>
      </c>
      <c r="C449" s="225" t="s">
        <v>126</v>
      </c>
      <c r="D449" s="133"/>
      <c r="E449" s="225" t="s">
        <v>127</v>
      </c>
      <c r="F449" s="353">
        <v>10000</v>
      </c>
      <c r="G449" s="227" t="s">
        <v>128</v>
      </c>
    </row>
    <row r="450" spans="2:7" ht="16.5" hidden="1" customHeight="1" x14ac:dyDescent="0.3">
      <c r="B450" s="196">
        <v>44252</v>
      </c>
      <c r="C450" s="225" t="s">
        <v>126</v>
      </c>
      <c r="D450" s="133"/>
      <c r="E450" s="225" t="s">
        <v>127</v>
      </c>
      <c r="F450" s="353">
        <v>50000</v>
      </c>
      <c r="G450" s="227" t="s">
        <v>128</v>
      </c>
    </row>
    <row r="451" spans="2:7" ht="16.5" hidden="1" customHeight="1" x14ac:dyDescent="0.3">
      <c r="B451" s="196">
        <v>44252</v>
      </c>
      <c r="C451" s="225" t="s">
        <v>126</v>
      </c>
      <c r="D451" s="133"/>
      <c r="E451" s="225" t="s">
        <v>127</v>
      </c>
      <c r="F451" s="353">
        <v>10000</v>
      </c>
      <c r="G451" s="227" t="s">
        <v>128</v>
      </c>
    </row>
    <row r="452" spans="2:7" ht="16.5" hidden="1" customHeight="1" x14ac:dyDescent="0.3">
      <c r="B452" s="196">
        <v>44253</v>
      </c>
      <c r="C452" s="225" t="s">
        <v>126</v>
      </c>
      <c r="D452" s="133"/>
      <c r="E452" s="225" t="s">
        <v>127</v>
      </c>
      <c r="F452" s="353">
        <v>20000</v>
      </c>
      <c r="G452" s="227" t="s">
        <v>128</v>
      </c>
    </row>
    <row r="453" spans="2:7" ht="16.5" hidden="1" customHeight="1" x14ac:dyDescent="0.3">
      <c r="B453" s="196">
        <v>44253</v>
      </c>
      <c r="C453" s="225" t="s">
        <v>126</v>
      </c>
      <c r="D453" s="133"/>
      <c r="E453" s="225" t="s">
        <v>127</v>
      </c>
      <c r="F453" s="353">
        <v>30000</v>
      </c>
      <c r="G453" s="227" t="s">
        <v>128</v>
      </c>
    </row>
    <row r="454" spans="2:7" ht="17.25" hidden="1" customHeight="1" thickBot="1" x14ac:dyDescent="0.35">
      <c r="B454" s="26">
        <v>44255</v>
      </c>
      <c r="C454" s="234" t="s">
        <v>126</v>
      </c>
      <c r="D454" s="134"/>
      <c r="E454" s="234" t="s">
        <v>127</v>
      </c>
      <c r="F454" s="355">
        <v>50000</v>
      </c>
      <c r="G454" s="236" t="s">
        <v>128</v>
      </c>
    </row>
    <row r="455" spans="2:7" ht="16.5" hidden="1" customHeight="1" x14ac:dyDescent="0.3">
      <c r="B455" s="283">
        <v>44256</v>
      </c>
      <c r="C455" s="285" t="s">
        <v>320</v>
      </c>
      <c r="D455" s="230"/>
      <c r="E455" s="285" t="s">
        <v>127</v>
      </c>
      <c r="F455" s="360">
        <v>30000</v>
      </c>
      <c r="G455" s="235" t="s">
        <v>128</v>
      </c>
    </row>
    <row r="456" spans="2:7" ht="16.5" hidden="1" customHeight="1" x14ac:dyDescent="0.3">
      <c r="B456" s="196">
        <v>44257</v>
      </c>
      <c r="C456" s="225" t="s">
        <v>126</v>
      </c>
      <c r="D456" s="133"/>
      <c r="E456" s="225" t="s">
        <v>127</v>
      </c>
      <c r="F456" s="354">
        <v>50000</v>
      </c>
      <c r="G456" s="227" t="s">
        <v>128</v>
      </c>
    </row>
    <row r="457" spans="2:7" ht="16.5" hidden="1" customHeight="1" x14ac:dyDescent="0.3">
      <c r="B457" s="196">
        <v>44257</v>
      </c>
      <c r="C457" s="225" t="s">
        <v>126</v>
      </c>
      <c r="D457" s="133"/>
      <c r="E457" s="225" t="s">
        <v>127</v>
      </c>
      <c r="F457" s="354">
        <v>10000</v>
      </c>
      <c r="G457" s="227" t="s">
        <v>128</v>
      </c>
    </row>
    <row r="458" spans="2:7" ht="16.5" hidden="1" customHeight="1" x14ac:dyDescent="0.3">
      <c r="B458" s="196">
        <v>44257</v>
      </c>
      <c r="C458" s="225" t="s">
        <v>126</v>
      </c>
      <c r="D458" s="133"/>
      <c r="E458" s="225" t="s">
        <v>127</v>
      </c>
      <c r="F458" s="354">
        <v>10000</v>
      </c>
      <c r="G458" s="227" t="s">
        <v>128</v>
      </c>
    </row>
    <row r="459" spans="2:7" ht="16.5" hidden="1" customHeight="1" x14ac:dyDescent="0.3">
      <c r="B459" s="196">
        <v>44257</v>
      </c>
      <c r="C459" s="225" t="s">
        <v>126</v>
      </c>
      <c r="D459" s="133"/>
      <c r="E459" s="225" t="s">
        <v>127</v>
      </c>
      <c r="F459" s="354">
        <v>1190000</v>
      </c>
      <c r="G459" s="227" t="s">
        <v>128</v>
      </c>
    </row>
    <row r="460" spans="2:7" ht="16.5" hidden="1" customHeight="1" x14ac:dyDescent="0.3">
      <c r="B460" s="196">
        <v>44259</v>
      </c>
      <c r="C460" s="225" t="s">
        <v>126</v>
      </c>
      <c r="D460" s="133"/>
      <c r="E460" s="225" t="s">
        <v>127</v>
      </c>
      <c r="F460" s="354">
        <v>410000</v>
      </c>
      <c r="G460" s="227" t="s">
        <v>128</v>
      </c>
    </row>
    <row r="461" spans="2:7" ht="16.5" hidden="1" customHeight="1" x14ac:dyDescent="0.3">
      <c r="B461" s="196">
        <v>44260</v>
      </c>
      <c r="C461" s="225" t="s">
        <v>126</v>
      </c>
      <c r="D461" s="133"/>
      <c r="E461" s="225" t="s">
        <v>127</v>
      </c>
      <c r="F461" s="354">
        <v>100000</v>
      </c>
      <c r="G461" s="227" t="s">
        <v>128</v>
      </c>
    </row>
    <row r="462" spans="2:7" ht="16.5" hidden="1" customHeight="1" x14ac:dyDescent="0.3">
      <c r="B462" s="196">
        <v>44260</v>
      </c>
      <c r="C462" s="225" t="s">
        <v>126</v>
      </c>
      <c r="D462" s="133"/>
      <c r="E462" s="225" t="s">
        <v>127</v>
      </c>
      <c r="F462" s="354">
        <v>20000</v>
      </c>
      <c r="G462" s="227" t="s">
        <v>128</v>
      </c>
    </row>
    <row r="463" spans="2:7" ht="16.5" hidden="1" customHeight="1" x14ac:dyDescent="0.3">
      <c r="B463" s="196">
        <v>44260</v>
      </c>
      <c r="C463" s="225" t="s">
        <v>126</v>
      </c>
      <c r="D463" s="133"/>
      <c r="E463" s="225" t="s">
        <v>127</v>
      </c>
      <c r="F463" s="354">
        <v>100000</v>
      </c>
      <c r="G463" s="227" t="s">
        <v>128</v>
      </c>
    </row>
    <row r="464" spans="2:7" ht="16.5" hidden="1" customHeight="1" x14ac:dyDescent="0.3">
      <c r="B464" s="196">
        <v>44263</v>
      </c>
      <c r="C464" s="225" t="s">
        <v>126</v>
      </c>
      <c r="D464" s="133"/>
      <c r="E464" s="225" t="s">
        <v>127</v>
      </c>
      <c r="F464" s="354">
        <v>505000</v>
      </c>
      <c r="G464" s="227" t="s">
        <v>128</v>
      </c>
    </row>
    <row r="465" spans="2:7" ht="16.5" hidden="1" customHeight="1" x14ac:dyDescent="0.3">
      <c r="B465" s="196">
        <v>44265</v>
      </c>
      <c r="C465" s="225" t="s">
        <v>126</v>
      </c>
      <c r="D465" s="133"/>
      <c r="E465" s="225" t="s">
        <v>127</v>
      </c>
      <c r="F465" s="354">
        <v>10000</v>
      </c>
      <c r="G465" s="227" t="s">
        <v>128</v>
      </c>
    </row>
    <row r="466" spans="2:7" ht="16.5" hidden="1" customHeight="1" x14ac:dyDescent="0.3">
      <c r="B466" s="196">
        <v>44265</v>
      </c>
      <c r="C466" s="225" t="s">
        <v>126</v>
      </c>
      <c r="D466" s="133"/>
      <c r="E466" s="225" t="s">
        <v>127</v>
      </c>
      <c r="F466" s="354">
        <v>50000</v>
      </c>
      <c r="G466" s="227" t="s">
        <v>128</v>
      </c>
    </row>
    <row r="467" spans="2:7" ht="16.5" hidden="1" customHeight="1" x14ac:dyDescent="0.3">
      <c r="B467" s="196">
        <v>44265</v>
      </c>
      <c r="C467" s="225" t="s">
        <v>126</v>
      </c>
      <c r="D467" s="133"/>
      <c r="E467" s="225" t="s">
        <v>127</v>
      </c>
      <c r="F467" s="354">
        <v>20000</v>
      </c>
      <c r="G467" s="227" t="s">
        <v>128</v>
      </c>
    </row>
    <row r="468" spans="2:7" ht="16.5" hidden="1" customHeight="1" x14ac:dyDescent="0.3">
      <c r="B468" s="196">
        <v>44265</v>
      </c>
      <c r="C468" s="225" t="s">
        <v>126</v>
      </c>
      <c r="D468" s="133"/>
      <c r="E468" s="225" t="s">
        <v>127</v>
      </c>
      <c r="F468" s="354">
        <v>10000</v>
      </c>
      <c r="G468" s="227" t="s">
        <v>128</v>
      </c>
    </row>
    <row r="469" spans="2:7" ht="16.5" hidden="1" customHeight="1" x14ac:dyDescent="0.3">
      <c r="B469" s="196">
        <v>44265</v>
      </c>
      <c r="C469" s="225" t="s">
        <v>126</v>
      </c>
      <c r="D469" s="133"/>
      <c r="E469" s="225" t="s">
        <v>127</v>
      </c>
      <c r="F469" s="354">
        <v>40000</v>
      </c>
      <c r="G469" s="227" t="s">
        <v>128</v>
      </c>
    </row>
    <row r="470" spans="2:7" ht="16.5" hidden="1" customHeight="1" x14ac:dyDescent="0.3">
      <c r="B470" s="196">
        <v>44267</v>
      </c>
      <c r="C470" s="225" t="s">
        <v>126</v>
      </c>
      <c r="D470" s="133"/>
      <c r="E470" s="225" t="s">
        <v>127</v>
      </c>
      <c r="F470" s="354">
        <v>80000</v>
      </c>
      <c r="G470" s="227" t="s">
        <v>128</v>
      </c>
    </row>
    <row r="471" spans="2:7" ht="16.5" hidden="1" customHeight="1" x14ac:dyDescent="0.3">
      <c r="B471" s="196">
        <v>44270</v>
      </c>
      <c r="C471" s="225" t="s">
        <v>126</v>
      </c>
      <c r="D471" s="133"/>
      <c r="E471" s="225" t="s">
        <v>127</v>
      </c>
      <c r="F471" s="354">
        <v>5000</v>
      </c>
      <c r="G471" s="227" t="s">
        <v>128</v>
      </c>
    </row>
    <row r="472" spans="2:7" ht="16.5" hidden="1" customHeight="1" x14ac:dyDescent="0.3">
      <c r="B472" s="196">
        <v>44272</v>
      </c>
      <c r="C472" s="225" t="s">
        <v>126</v>
      </c>
      <c r="D472" s="133"/>
      <c r="E472" s="225" t="s">
        <v>127</v>
      </c>
      <c r="F472" s="354">
        <v>1095000</v>
      </c>
      <c r="G472" s="227" t="s">
        <v>128</v>
      </c>
    </row>
    <row r="473" spans="2:7" ht="16.5" hidden="1" customHeight="1" x14ac:dyDescent="0.3">
      <c r="B473" s="196">
        <v>44273</v>
      </c>
      <c r="C473" s="225" t="s">
        <v>126</v>
      </c>
      <c r="D473" s="133"/>
      <c r="E473" s="225" t="s">
        <v>127</v>
      </c>
      <c r="F473" s="354">
        <v>10000</v>
      </c>
      <c r="G473" s="227" t="s">
        <v>128</v>
      </c>
    </row>
    <row r="474" spans="2:7" ht="16.5" hidden="1" customHeight="1" x14ac:dyDescent="0.3">
      <c r="B474" s="196">
        <v>44277</v>
      </c>
      <c r="C474" s="225" t="s">
        <v>126</v>
      </c>
      <c r="D474" s="133"/>
      <c r="E474" s="225" t="s">
        <v>127</v>
      </c>
      <c r="F474" s="354">
        <v>30000</v>
      </c>
      <c r="G474" s="227" t="s">
        <v>128</v>
      </c>
    </row>
    <row r="475" spans="2:7" ht="16.5" hidden="1" customHeight="1" x14ac:dyDescent="0.3">
      <c r="B475" s="196">
        <v>44277</v>
      </c>
      <c r="C475" s="225" t="s">
        <v>126</v>
      </c>
      <c r="D475" s="133"/>
      <c r="E475" s="225" t="s">
        <v>127</v>
      </c>
      <c r="F475" s="354">
        <v>10000</v>
      </c>
      <c r="G475" s="227" t="s">
        <v>128</v>
      </c>
    </row>
    <row r="476" spans="2:7" ht="16.5" hidden="1" customHeight="1" x14ac:dyDescent="0.3">
      <c r="B476" s="196">
        <v>44277</v>
      </c>
      <c r="C476" s="225" t="s">
        <v>126</v>
      </c>
      <c r="D476" s="133"/>
      <c r="E476" s="225" t="s">
        <v>127</v>
      </c>
      <c r="F476" s="354">
        <v>100000</v>
      </c>
      <c r="G476" s="227" t="s">
        <v>128</v>
      </c>
    </row>
    <row r="477" spans="2:7" ht="16.5" hidden="1" customHeight="1" x14ac:dyDescent="0.3">
      <c r="B477" s="196">
        <v>44277</v>
      </c>
      <c r="C477" s="225" t="s">
        <v>126</v>
      </c>
      <c r="D477" s="133"/>
      <c r="E477" s="225" t="s">
        <v>127</v>
      </c>
      <c r="F477" s="354">
        <v>10000</v>
      </c>
      <c r="G477" s="227" t="s">
        <v>128</v>
      </c>
    </row>
    <row r="478" spans="2:7" ht="16.5" hidden="1" customHeight="1" x14ac:dyDescent="0.3">
      <c r="B478" s="196">
        <v>44279</v>
      </c>
      <c r="C478" s="225" t="s">
        <v>126</v>
      </c>
      <c r="D478" s="133"/>
      <c r="E478" s="225" t="s">
        <v>127</v>
      </c>
      <c r="F478" s="354">
        <v>350000</v>
      </c>
      <c r="G478" s="227" t="s">
        <v>128</v>
      </c>
    </row>
    <row r="479" spans="2:7" ht="16.5" hidden="1" customHeight="1" x14ac:dyDescent="0.3">
      <c r="B479" s="196">
        <v>44280</v>
      </c>
      <c r="C479" s="225" t="s">
        <v>126</v>
      </c>
      <c r="D479" s="133"/>
      <c r="E479" s="225" t="s">
        <v>127</v>
      </c>
      <c r="F479" s="354">
        <v>10000</v>
      </c>
      <c r="G479" s="227" t="s">
        <v>128</v>
      </c>
    </row>
    <row r="480" spans="2:7" ht="16.5" hidden="1" customHeight="1" x14ac:dyDescent="0.3">
      <c r="B480" s="196">
        <v>44280</v>
      </c>
      <c r="C480" s="225" t="s">
        <v>126</v>
      </c>
      <c r="D480" s="133"/>
      <c r="E480" s="225" t="s">
        <v>127</v>
      </c>
      <c r="F480" s="354">
        <v>10000</v>
      </c>
      <c r="G480" s="227" t="s">
        <v>128</v>
      </c>
    </row>
    <row r="481" spans="2:7" ht="16.5" hidden="1" customHeight="1" x14ac:dyDescent="0.3">
      <c r="B481" s="196">
        <v>44282</v>
      </c>
      <c r="C481" s="225" t="s">
        <v>126</v>
      </c>
      <c r="D481" s="133"/>
      <c r="E481" s="225" t="s">
        <v>127</v>
      </c>
      <c r="F481" s="354">
        <v>20000</v>
      </c>
      <c r="G481" s="227" t="s">
        <v>128</v>
      </c>
    </row>
    <row r="482" spans="2:7" ht="16.5" hidden="1" customHeight="1" x14ac:dyDescent="0.3">
      <c r="B482" s="196">
        <v>44284</v>
      </c>
      <c r="C482" s="225" t="s">
        <v>126</v>
      </c>
      <c r="D482" s="133"/>
      <c r="E482" s="225" t="s">
        <v>127</v>
      </c>
      <c r="F482" s="354">
        <v>10000</v>
      </c>
      <c r="G482" s="227" t="s">
        <v>128</v>
      </c>
    </row>
    <row r="483" spans="2:7" ht="16.5" hidden="1" customHeight="1" x14ac:dyDescent="0.3">
      <c r="B483" s="196">
        <v>44284</v>
      </c>
      <c r="C483" s="225" t="s">
        <v>126</v>
      </c>
      <c r="D483" s="133"/>
      <c r="E483" s="225" t="s">
        <v>127</v>
      </c>
      <c r="F483" s="354">
        <v>1255000</v>
      </c>
      <c r="G483" s="227" t="s">
        <v>128</v>
      </c>
    </row>
    <row r="484" spans="2:7" ht="16.5" hidden="1" customHeight="1" x14ac:dyDescent="0.3">
      <c r="B484" s="196">
        <v>44286</v>
      </c>
      <c r="C484" s="225" t="s">
        <v>126</v>
      </c>
      <c r="D484" s="133"/>
      <c r="E484" s="225" t="s">
        <v>127</v>
      </c>
      <c r="F484" s="354">
        <v>50000</v>
      </c>
      <c r="G484" s="227" t="s">
        <v>128</v>
      </c>
    </row>
    <row r="485" spans="2:7" ht="16.5" hidden="1" customHeight="1" x14ac:dyDescent="0.3">
      <c r="B485" s="196">
        <v>44286</v>
      </c>
      <c r="C485" s="225" t="s">
        <v>126</v>
      </c>
      <c r="D485" s="133"/>
      <c r="E485" s="225" t="s">
        <v>127</v>
      </c>
      <c r="F485" s="354">
        <v>10000</v>
      </c>
      <c r="G485" s="227" t="s">
        <v>128</v>
      </c>
    </row>
    <row r="486" spans="2:7" ht="16.5" hidden="1" customHeight="1" x14ac:dyDescent="0.3">
      <c r="B486" s="196">
        <v>44286</v>
      </c>
      <c r="C486" s="225" t="s">
        <v>126</v>
      </c>
      <c r="D486" s="133"/>
      <c r="E486" s="225" t="s">
        <v>127</v>
      </c>
      <c r="F486" s="354">
        <v>20000</v>
      </c>
      <c r="G486" s="227" t="s">
        <v>128</v>
      </c>
    </row>
    <row r="487" spans="2:7" ht="17.25" hidden="1" customHeight="1" thickBot="1" x14ac:dyDescent="0.35">
      <c r="B487" s="26">
        <v>44286</v>
      </c>
      <c r="C487" s="234" t="s">
        <v>126</v>
      </c>
      <c r="D487" s="134"/>
      <c r="E487" s="234" t="s">
        <v>127</v>
      </c>
      <c r="F487" s="355">
        <v>20000</v>
      </c>
      <c r="G487" s="236" t="s">
        <v>128</v>
      </c>
    </row>
    <row r="488" spans="2:7" ht="16.5" hidden="1" customHeight="1" x14ac:dyDescent="0.3">
      <c r="B488" s="389">
        <v>44287</v>
      </c>
      <c r="C488" s="285" t="s">
        <v>126</v>
      </c>
      <c r="D488" s="275"/>
      <c r="E488" s="278" t="s">
        <v>127</v>
      </c>
      <c r="F488" s="367">
        <v>30000</v>
      </c>
      <c r="G488" s="235" t="s">
        <v>128</v>
      </c>
    </row>
    <row r="489" spans="2:7" ht="16.5" hidden="1" customHeight="1" x14ac:dyDescent="0.3">
      <c r="B489" s="45">
        <v>44287</v>
      </c>
      <c r="C489" s="225" t="s">
        <v>126</v>
      </c>
      <c r="D489" s="133"/>
      <c r="E489" s="225" t="s">
        <v>127</v>
      </c>
      <c r="F489" s="353">
        <v>40000</v>
      </c>
      <c r="G489" s="227" t="s">
        <v>128</v>
      </c>
    </row>
    <row r="490" spans="2:7" ht="16.5" hidden="1" customHeight="1" x14ac:dyDescent="0.3">
      <c r="B490" s="45">
        <v>44287</v>
      </c>
      <c r="C490" s="225" t="s">
        <v>126</v>
      </c>
      <c r="D490" s="133"/>
      <c r="E490" s="225" t="s">
        <v>127</v>
      </c>
      <c r="F490" s="353">
        <v>10000</v>
      </c>
      <c r="G490" s="227" t="s">
        <v>128</v>
      </c>
    </row>
    <row r="491" spans="2:7" ht="16.5" hidden="1" customHeight="1" x14ac:dyDescent="0.3">
      <c r="B491" s="45">
        <v>44291</v>
      </c>
      <c r="C491" s="225" t="s">
        <v>126</v>
      </c>
      <c r="D491" s="133"/>
      <c r="E491" s="225" t="s">
        <v>127</v>
      </c>
      <c r="F491" s="353">
        <v>100000</v>
      </c>
      <c r="G491" s="227" t="s">
        <v>128</v>
      </c>
    </row>
    <row r="492" spans="2:7" ht="16.5" hidden="1" customHeight="1" x14ac:dyDescent="0.3">
      <c r="B492" s="45">
        <v>44291</v>
      </c>
      <c r="C492" s="225" t="s">
        <v>126</v>
      </c>
      <c r="D492" s="133"/>
      <c r="E492" s="225" t="s">
        <v>127</v>
      </c>
      <c r="F492" s="353">
        <v>270000</v>
      </c>
      <c r="G492" s="227" t="s">
        <v>128</v>
      </c>
    </row>
    <row r="493" spans="2:7" ht="16.5" hidden="1" customHeight="1" x14ac:dyDescent="0.3">
      <c r="B493" s="45">
        <v>44291</v>
      </c>
      <c r="C493" s="225" t="s">
        <v>126</v>
      </c>
      <c r="D493" s="133"/>
      <c r="E493" s="225" t="s">
        <v>127</v>
      </c>
      <c r="F493" s="353">
        <v>100000</v>
      </c>
      <c r="G493" s="227" t="s">
        <v>128</v>
      </c>
    </row>
    <row r="494" spans="2:7" ht="16.5" hidden="1" customHeight="1" x14ac:dyDescent="0.3">
      <c r="B494" s="45">
        <v>44291</v>
      </c>
      <c r="C494" s="225" t="s">
        <v>126</v>
      </c>
      <c r="D494" s="133"/>
      <c r="E494" s="225" t="s">
        <v>127</v>
      </c>
      <c r="F494" s="353">
        <v>1000000</v>
      </c>
      <c r="G494" s="227" t="s">
        <v>128</v>
      </c>
    </row>
    <row r="495" spans="2:7" ht="16.5" hidden="1" customHeight="1" x14ac:dyDescent="0.3">
      <c r="B495" s="45">
        <v>44291</v>
      </c>
      <c r="C495" s="225" t="s">
        <v>126</v>
      </c>
      <c r="D495" s="133"/>
      <c r="E495" s="225" t="s">
        <v>127</v>
      </c>
      <c r="F495" s="353">
        <v>300000</v>
      </c>
      <c r="G495" s="227" t="s">
        <v>128</v>
      </c>
    </row>
    <row r="496" spans="2:7" ht="16.5" hidden="1" customHeight="1" x14ac:dyDescent="0.3">
      <c r="B496" s="45">
        <v>44291</v>
      </c>
      <c r="C496" s="225" t="s">
        <v>126</v>
      </c>
      <c r="D496" s="133"/>
      <c r="E496" s="225" t="s">
        <v>127</v>
      </c>
      <c r="F496" s="353">
        <v>50000</v>
      </c>
      <c r="G496" s="227" t="s">
        <v>128</v>
      </c>
    </row>
    <row r="497" spans="2:7" ht="16.5" hidden="1" customHeight="1" x14ac:dyDescent="0.3">
      <c r="B497" s="45">
        <v>44292</v>
      </c>
      <c r="C497" s="225" t="s">
        <v>126</v>
      </c>
      <c r="D497" s="133"/>
      <c r="E497" s="225" t="s">
        <v>127</v>
      </c>
      <c r="F497" s="353">
        <v>10000</v>
      </c>
      <c r="G497" s="227" t="s">
        <v>128</v>
      </c>
    </row>
    <row r="498" spans="2:7" ht="16.5" hidden="1" customHeight="1" x14ac:dyDescent="0.3">
      <c r="B498" s="45">
        <v>44293</v>
      </c>
      <c r="C498" s="225" t="s">
        <v>126</v>
      </c>
      <c r="D498" s="133"/>
      <c r="E498" s="225" t="s">
        <v>127</v>
      </c>
      <c r="F498" s="353">
        <v>505000</v>
      </c>
      <c r="G498" s="227" t="s">
        <v>128</v>
      </c>
    </row>
    <row r="499" spans="2:7" ht="16.5" hidden="1" customHeight="1" x14ac:dyDescent="0.3">
      <c r="B499" s="45">
        <v>44294</v>
      </c>
      <c r="C499" s="225" t="s">
        <v>126</v>
      </c>
      <c r="D499" s="133"/>
      <c r="E499" s="225" t="s">
        <v>127</v>
      </c>
      <c r="F499" s="353">
        <v>20000</v>
      </c>
      <c r="G499" s="227" t="s">
        <v>128</v>
      </c>
    </row>
    <row r="500" spans="2:7" ht="16.5" hidden="1" customHeight="1" x14ac:dyDescent="0.3">
      <c r="B500" s="45">
        <v>44295</v>
      </c>
      <c r="C500" s="225" t="s">
        <v>126</v>
      </c>
      <c r="D500" s="133"/>
      <c r="E500" s="225" t="s">
        <v>127</v>
      </c>
      <c r="F500" s="353">
        <v>20000</v>
      </c>
      <c r="G500" s="227" t="s">
        <v>128</v>
      </c>
    </row>
    <row r="501" spans="2:7" ht="16.5" hidden="1" customHeight="1" x14ac:dyDescent="0.3">
      <c r="B501" s="45">
        <v>44295</v>
      </c>
      <c r="C501" s="225" t="s">
        <v>126</v>
      </c>
      <c r="D501" s="133"/>
      <c r="E501" s="225" t="s">
        <v>127</v>
      </c>
      <c r="F501" s="353">
        <v>20000</v>
      </c>
      <c r="G501" s="227" t="s">
        <v>128</v>
      </c>
    </row>
    <row r="502" spans="2:7" ht="16.5" hidden="1" customHeight="1" x14ac:dyDescent="0.3">
      <c r="B502" s="45">
        <v>44298</v>
      </c>
      <c r="C502" s="225" t="s">
        <v>126</v>
      </c>
      <c r="D502" s="133"/>
      <c r="E502" s="225" t="s">
        <v>127</v>
      </c>
      <c r="F502" s="353">
        <v>50000</v>
      </c>
      <c r="G502" s="227" t="s">
        <v>128</v>
      </c>
    </row>
    <row r="503" spans="2:7" ht="16.5" hidden="1" customHeight="1" x14ac:dyDescent="0.3">
      <c r="B503" s="45">
        <v>44298</v>
      </c>
      <c r="C503" s="225" t="s">
        <v>126</v>
      </c>
      <c r="D503" s="133"/>
      <c r="E503" s="225" t="s">
        <v>127</v>
      </c>
      <c r="F503" s="353">
        <v>10000</v>
      </c>
      <c r="G503" s="227" t="s">
        <v>128</v>
      </c>
    </row>
    <row r="504" spans="2:7" ht="16.5" hidden="1" customHeight="1" x14ac:dyDescent="0.3">
      <c r="B504" s="45">
        <v>44298</v>
      </c>
      <c r="C504" s="225" t="s">
        <v>126</v>
      </c>
      <c r="D504" s="133"/>
      <c r="E504" s="225" t="s">
        <v>127</v>
      </c>
      <c r="F504" s="353">
        <v>10000</v>
      </c>
      <c r="G504" s="227" t="s">
        <v>128</v>
      </c>
    </row>
    <row r="505" spans="2:7" ht="16.5" hidden="1" customHeight="1" x14ac:dyDescent="0.3">
      <c r="B505" s="45">
        <v>44298</v>
      </c>
      <c r="C505" s="225" t="s">
        <v>126</v>
      </c>
      <c r="D505" s="133"/>
      <c r="E505" s="225" t="s">
        <v>127</v>
      </c>
      <c r="F505" s="353">
        <v>2000000</v>
      </c>
      <c r="G505" s="227" t="s">
        <v>128</v>
      </c>
    </row>
    <row r="506" spans="2:7" ht="16.5" hidden="1" customHeight="1" x14ac:dyDescent="0.3">
      <c r="B506" s="45">
        <v>44300</v>
      </c>
      <c r="C506" s="225" t="s">
        <v>126</v>
      </c>
      <c r="D506" s="133"/>
      <c r="E506" s="225" t="s">
        <v>127</v>
      </c>
      <c r="F506" s="353">
        <v>85000</v>
      </c>
      <c r="G506" s="227" t="s">
        <v>128</v>
      </c>
    </row>
    <row r="507" spans="2:7" ht="16.5" hidden="1" customHeight="1" x14ac:dyDescent="0.3">
      <c r="B507" s="45">
        <v>44305</v>
      </c>
      <c r="C507" s="225" t="s">
        <v>126</v>
      </c>
      <c r="D507" s="133"/>
      <c r="E507" s="225" t="s">
        <v>127</v>
      </c>
      <c r="F507" s="353">
        <v>1135000</v>
      </c>
      <c r="G507" s="227" t="s">
        <v>128</v>
      </c>
    </row>
    <row r="508" spans="2:7" ht="16.5" hidden="1" customHeight="1" x14ac:dyDescent="0.3">
      <c r="B508" s="45">
        <v>44307</v>
      </c>
      <c r="C508" s="225" t="s">
        <v>126</v>
      </c>
      <c r="D508" s="133"/>
      <c r="E508" s="225" t="s">
        <v>127</v>
      </c>
      <c r="F508" s="353">
        <v>100000</v>
      </c>
      <c r="G508" s="227" t="s">
        <v>128</v>
      </c>
    </row>
    <row r="509" spans="2:7" ht="16.5" hidden="1" customHeight="1" x14ac:dyDescent="0.3">
      <c r="B509" s="45">
        <v>44308</v>
      </c>
      <c r="C509" s="225" t="s">
        <v>126</v>
      </c>
      <c r="D509" s="133"/>
      <c r="E509" s="225" t="s">
        <v>127</v>
      </c>
      <c r="F509" s="353">
        <v>260000</v>
      </c>
      <c r="G509" s="227" t="s">
        <v>128</v>
      </c>
    </row>
    <row r="510" spans="2:7" ht="16.5" hidden="1" customHeight="1" x14ac:dyDescent="0.3">
      <c r="B510" s="45">
        <v>44309</v>
      </c>
      <c r="C510" s="225" t="s">
        <v>126</v>
      </c>
      <c r="D510" s="133"/>
      <c r="E510" s="225" t="s">
        <v>127</v>
      </c>
      <c r="F510" s="353">
        <v>70000</v>
      </c>
      <c r="G510" s="227" t="s">
        <v>128</v>
      </c>
    </row>
    <row r="511" spans="2:7" ht="16.5" hidden="1" customHeight="1" x14ac:dyDescent="0.3">
      <c r="B511" s="45">
        <v>44312</v>
      </c>
      <c r="C511" s="225" t="s">
        <v>126</v>
      </c>
      <c r="D511" s="133"/>
      <c r="E511" s="225" t="s">
        <v>127</v>
      </c>
      <c r="F511" s="353">
        <v>30000</v>
      </c>
      <c r="G511" s="227" t="s">
        <v>128</v>
      </c>
    </row>
    <row r="512" spans="2:7" ht="16.5" hidden="1" customHeight="1" x14ac:dyDescent="0.3">
      <c r="B512" s="45">
        <v>44314</v>
      </c>
      <c r="C512" s="225" t="s">
        <v>126</v>
      </c>
      <c r="D512" s="133"/>
      <c r="E512" s="225" t="s">
        <v>127</v>
      </c>
      <c r="F512" s="353">
        <v>1275000</v>
      </c>
      <c r="G512" s="227" t="s">
        <v>128</v>
      </c>
    </row>
    <row r="513" spans="2:7" ht="16.5" hidden="1" customHeight="1" x14ac:dyDescent="0.3">
      <c r="B513" s="45">
        <v>44315</v>
      </c>
      <c r="C513" s="225" t="s">
        <v>126</v>
      </c>
      <c r="D513" s="133"/>
      <c r="E513" s="225" t="s">
        <v>127</v>
      </c>
      <c r="F513" s="353">
        <v>10000</v>
      </c>
      <c r="G513" s="227" t="s">
        <v>128</v>
      </c>
    </row>
    <row r="514" spans="2:7" ht="16.5" hidden="1" customHeight="1" x14ac:dyDescent="0.3">
      <c r="B514" s="45">
        <v>44315</v>
      </c>
      <c r="C514" s="225" t="s">
        <v>126</v>
      </c>
      <c r="D514" s="133"/>
      <c r="E514" s="225" t="s">
        <v>127</v>
      </c>
      <c r="F514" s="353">
        <v>10000</v>
      </c>
      <c r="G514" s="227" t="s">
        <v>128</v>
      </c>
    </row>
    <row r="515" spans="2:7" ht="16.5" hidden="1" customHeight="1" x14ac:dyDescent="0.3">
      <c r="B515" s="45">
        <v>44315</v>
      </c>
      <c r="C515" s="225" t="s">
        <v>126</v>
      </c>
      <c r="D515" s="133"/>
      <c r="E515" s="225" t="s">
        <v>127</v>
      </c>
      <c r="F515" s="353">
        <v>2000000</v>
      </c>
      <c r="G515" s="227" t="s">
        <v>128</v>
      </c>
    </row>
    <row r="516" spans="2:7" ht="16.5" hidden="1" customHeight="1" x14ac:dyDescent="0.3">
      <c r="B516" s="45">
        <v>44316</v>
      </c>
      <c r="C516" s="225" t="s">
        <v>126</v>
      </c>
      <c r="D516" s="133"/>
      <c r="E516" s="225" t="s">
        <v>127</v>
      </c>
      <c r="F516" s="353">
        <v>50000</v>
      </c>
      <c r="G516" s="227" t="s">
        <v>128</v>
      </c>
    </row>
    <row r="517" spans="2:7" ht="16.5" hidden="1" customHeight="1" x14ac:dyDescent="0.3">
      <c r="B517" s="45">
        <v>44316</v>
      </c>
      <c r="C517" s="225" t="s">
        <v>126</v>
      </c>
      <c r="D517" s="133"/>
      <c r="E517" s="225" t="s">
        <v>127</v>
      </c>
      <c r="F517" s="353">
        <v>10000</v>
      </c>
      <c r="G517" s="227" t="s">
        <v>128</v>
      </c>
    </row>
    <row r="518" spans="2:7" ht="16.5" hidden="1" customHeight="1" x14ac:dyDescent="0.3">
      <c r="B518" s="45">
        <v>44316</v>
      </c>
      <c r="C518" s="225" t="s">
        <v>126</v>
      </c>
      <c r="D518" s="133"/>
      <c r="E518" s="225" t="s">
        <v>127</v>
      </c>
      <c r="F518" s="353">
        <v>20000</v>
      </c>
      <c r="G518" s="227" t="s">
        <v>128</v>
      </c>
    </row>
    <row r="519" spans="2:7" ht="17.25" hidden="1" customHeight="1" thickBot="1" x14ac:dyDescent="0.35">
      <c r="B519" s="45">
        <v>44316</v>
      </c>
      <c r="C519" s="238" t="s">
        <v>126</v>
      </c>
      <c r="D519" s="241"/>
      <c r="E519" s="238" t="s">
        <v>127</v>
      </c>
      <c r="F519" s="353">
        <v>10000</v>
      </c>
      <c r="G519" s="244" t="s">
        <v>128</v>
      </c>
    </row>
    <row r="520" spans="2:7" ht="16.5" hidden="1" customHeight="1" x14ac:dyDescent="0.3">
      <c r="B520" s="283">
        <v>44317</v>
      </c>
      <c r="C520" s="285" t="s">
        <v>126</v>
      </c>
      <c r="D520" s="230"/>
      <c r="E520" s="285" t="s">
        <v>127</v>
      </c>
      <c r="F520" s="367">
        <v>30000</v>
      </c>
      <c r="G520" s="235" t="s">
        <v>128</v>
      </c>
    </row>
    <row r="521" spans="2:7" ht="16.5" hidden="1" customHeight="1" x14ac:dyDescent="0.3">
      <c r="B521" s="196">
        <v>44319</v>
      </c>
      <c r="C521" s="225" t="s">
        <v>126</v>
      </c>
      <c r="D521" s="133"/>
      <c r="E521" s="225" t="s">
        <v>127</v>
      </c>
      <c r="F521" s="353">
        <v>10000</v>
      </c>
      <c r="G521" s="227" t="s">
        <v>128</v>
      </c>
    </row>
    <row r="522" spans="2:7" ht="16.5" hidden="1" customHeight="1" x14ac:dyDescent="0.3">
      <c r="B522" s="196">
        <v>44319</v>
      </c>
      <c r="C522" s="225" t="s">
        <v>126</v>
      </c>
      <c r="D522" s="133"/>
      <c r="E522" s="225" t="s">
        <v>127</v>
      </c>
      <c r="F522" s="353">
        <v>70000</v>
      </c>
      <c r="G522" s="227" t="s">
        <v>128</v>
      </c>
    </row>
    <row r="523" spans="2:7" ht="16.5" hidden="1" customHeight="1" x14ac:dyDescent="0.3">
      <c r="B523" s="196">
        <v>44321</v>
      </c>
      <c r="C523" s="225" t="s">
        <v>126</v>
      </c>
      <c r="D523" s="133"/>
      <c r="E523" s="225" t="s">
        <v>127</v>
      </c>
      <c r="F523" s="353">
        <v>100000</v>
      </c>
      <c r="G523" s="227" t="s">
        <v>128</v>
      </c>
    </row>
    <row r="524" spans="2:7" ht="16.5" hidden="1" customHeight="1" x14ac:dyDescent="0.3">
      <c r="B524" s="196">
        <v>44322</v>
      </c>
      <c r="C524" s="225" t="s">
        <v>126</v>
      </c>
      <c r="D524" s="133"/>
      <c r="E524" s="225" t="s">
        <v>127</v>
      </c>
      <c r="F524" s="353">
        <v>100000</v>
      </c>
      <c r="G524" s="227" t="s">
        <v>128</v>
      </c>
    </row>
    <row r="525" spans="2:7" ht="16.5" hidden="1" customHeight="1" x14ac:dyDescent="0.3">
      <c r="B525" s="196">
        <v>44322</v>
      </c>
      <c r="C525" s="225" t="s">
        <v>126</v>
      </c>
      <c r="D525" s="133"/>
      <c r="E525" s="225" t="s">
        <v>127</v>
      </c>
      <c r="F525" s="353">
        <v>310000</v>
      </c>
      <c r="G525" s="227" t="s">
        <v>128</v>
      </c>
    </row>
    <row r="526" spans="2:7" ht="16.5" hidden="1" customHeight="1" x14ac:dyDescent="0.3">
      <c r="B526" s="196">
        <v>44323</v>
      </c>
      <c r="C526" s="225" t="s">
        <v>126</v>
      </c>
      <c r="D526" s="133"/>
      <c r="E526" s="225" t="s">
        <v>127</v>
      </c>
      <c r="F526" s="353">
        <v>10000</v>
      </c>
      <c r="G526" s="227" t="s">
        <v>128</v>
      </c>
    </row>
    <row r="527" spans="2:7" ht="16.5" hidden="1" customHeight="1" x14ac:dyDescent="0.3">
      <c r="B527" s="196">
        <v>44323</v>
      </c>
      <c r="C527" s="225" t="s">
        <v>126</v>
      </c>
      <c r="D527" s="133"/>
      <c r="E527" s="225" t="s">
        <v>127</v>
      </c>
      <c r="F527" s="353">
        <v>10000</v>
      </c>
      <c r="G527" s="227" t="s">
        <v>128</v>
      </c>
    </row>
    <row r="528" spans="2:7" ht="16.5" hidden="1" customHeight="1" x14ac:dyDescent="0.3">
      <c r="B528" s="196">
        <v>44326</v>
      </c>
      <c r="C528" s="225" t="s">
        <v>126</v>
      </c>
      <c r="D528" s="133"/>
      <c r="E528" s="225" t="s">
        <v>127</v>
      </c>
      <c r="F528" s="353">
        <v>50000</v>
      </c>
      <c r="G528" s="227" t="s">
        <v>128</v>
      </c>
    </row>
    <row r="529" spans="2:7" ht="16.5" hidden="1" customHeight="1" x14ac:dyDescent="0.3">
      <c r="B529" s="196">
        <v>44326</v>
      </c>
      <c r="C529" s="225" t="s">
        <v>126</v>
      </c>
      <c r="D529" s="133"/>
      <c r="E529" s="225" t="s">
        <v>127</v>
      </c>
      <c r="F529" s="353">
        <v>10000</v>
      </c>
      <c r="G529" s="227" t="s">
        <v>128</v>
      </c>
    </row>
    <row r="530" spans="2:7" ht="16.5" hidden="1" customHeight="1" x14ac:dyDescent="0.3">
      <c r="B530" s="196">
        <v>44326</v>
      </c>
      <c r="C530" s="225" t="s">
        <v>126</v>
      </c>
      <c r="D530" s="133"/>
      <c r="E530" s="225" t="s">
        <v>127</v>
      </c>
      <c r="F530" s="353">
        <v>20000</v>
      </c>
      <c r="G530" s="227" t="s">
        <v>128</v>
      </c>
    </row>
    <row r="531" spans="2:7" ht="16.5" hidden="1" customHeight="1" x14ac:dyDescent="0.3">
      <c r="B531" s="196">
        <v>44326</v>
      </c>
      <c r="C531" s="225" t="s">
        <v>126</v>
      </c>
      <c r="D531" s="133"/>
      <c r="E531" s="225" t="s">
        <v>127</v>
      </c>
      <c r="F531" s="354">
        <v>10000</v>
      </c>
      <c r="G531" s="227" t="s">
        <v>128</v>
      </c>
    </row>
    <row r="532" spans="2:7" ht="16.5" hidden="1" customHeight="1" x14ac:dyDescent="0.3">
      <c r="B532" s="196">
        <v>44326</v>
      </c>
      <c r="C532" s="225" t="s">
        <v>126</v>
      </c>
      <c r="D532" s="133"/>
      <c r="E532" s="225" t="s">
        <v>127</v>
      </c>
      <c r="F532" s="354">
        <v>485000</v>
      </c>
      <c r="G532" s="227" t="s">
        <v>128</v>
      </c>
    </row>
    <row r="533" spans="2:7" ht="16.5" hidden="1" customHeight="1" x14ac:dyDescent="0.3">
      <c r="B533" s="196">
        <v>44328</v>
      </c>
      <c r="C533" s="225" t="s">
        <v>126</v>
      </c>
      <c r="D533" s="133"/>
      <c r="E533" s="225" t="s">
        <v>127</v>
      </c>
      <c r="F533" s="354">
        <v>90000</v>
      </c>
      <c r="G533" s="227" t="s">
        <v>128</v>
      </c>
    </row>
    <row r="534" spans="2:7" ht="16.5" hidden="1" customHeight="1" x14ac:dyDescent="0.3">
      <c r="B534" s="196">
        <v>44330</v>
      </c>
      <c r="C534" s="225" t="s">
        <v>126</v>
      </c>
      <c r="D534" s="133"/>
      <c r="E534" s="225" t="s">
        <v>127</v>
      </c>
      <c r="F534" s="354">
        <v>5000</v>
      </c>
      <c r="G534" s="227" t="s">
        <v>128</v>
      </c>
    </row>
    <row r="535" spans="2:7" ht="16.5" hidden="1" customHeight="1" x14ac:dyDescent="0.3">
      <c r="B535" s="196">
        <v>44336</v>
      </c>
      <c r="C535" s="225" t="s">
        <v>126</v>
      </c>
      <c r="D535" s="133"/>
      <c r="E535" s="225" t="s">
        <v>127</v>
      </c>
      <c r="F535" s="354">
        <v>1095000</v>
      </c>
      <c r="G535" s="227" t="s">
        <v>128</v>
      </c>
    </row>
    <row r="536" spans="2:7" ht="16.5" hidden="1" customHeight="1" x14ac:dyDescent="0.3">
      <c r="B536" s="196">
        <v>44340</v>
      </c>
      <c r="C536" s="225" t="s">
        <v>126</v>
      </c>
      <c r="D536" s="133"/>
      <c r="E536" s="225" t="s">
        <v>127</v>
      </c>
      <c r="F536" s="354">
        <v>100000</v>
      </c>
      <c r="G536" s="227" t="s">
        <v>128</v>
      </c>
    </row>
    <row r="537" spans="2:7" ht="16.5" hidden="1" customHeight="1" x14ac:dyDescent="0.3">
      <c r="B537" s="196">
        <v>44340</v>
      </c>
      <c r="C537" s="225" t="s">
        <v>126</v>
      </c>
      <c r="D537" s="133"/>
      <c r="E537" s="225" t="s">
        <v>127</v>
      </c>
      <c r="F537" s="353">
        <v>340000</v>
      </c>
      <c r="G537" s="227" t="s">
        <v>128</v>
      </c>
    </row>
    <row r="538" spans="2:7" ht="16.5" hidden="1" customHeight="1" x14ac:dyDescent="0.3">
      <c r="B538" s="196">
        <v>44342</v>
      </c>
      <c r="C538" s="225" t="s">
        <v>126</v>
      </c>
      <c r="D538" s="133"/>
      <c r="E538" s="225" t="s">
        <v>127</v>
      </c>
      <c r="F538" s="353">
        <v>30000</v>
      </c>
      <c r="G538" s="227" t="s">
        <v>128</v>
      </c>
    </row>
    <row r="539" spans="2:7" ht="16.5" hidden="1" customHeight="1" x14ac:dyDescent="0.3">
      <c r="B539" s="196">
        <v>44343</v>
      </c>
      <c r="C539" s="225" t="s">
        <v>126</v>
      </c>
      <c r="D539" s="133"/>
      <c r="E539" s="225" t="s">
        <v>127</v>
      </c>
      <c r="F539" s="353">
        <v>1235000</v>
      </c>
      <c r="G539" s="227" t="s">
        <v>128</v>
      </c>
    </row>
    <row r="540" spans="2:7" ht="16.5" hidden="1" customHeight="1" x14ac:dyDescent="0.3">
      <c r="B540" s="196">
        <v>44344</v>
      </c>
      <c r="C540" s="225" t="s">
        <v>126</v>
      </c>
      <c r="D540" s="133"/>
      <c r="E540" s="225" t="s">
        <v>127</v>
      </c>
      <c r="F540" s="353">
        <v>50000</v>
      </c>
      <c r="G540" s="227" t="s">
        <v>128</v>
      </c>
    </row>
    <row r="541" spans="2:7" ht="16.5" hidden="1" customHeight="1" x14ac:dyDescent="0.3">
      <c r="B541" s="196">
        <v>44347</v>
      </c>
      <c r="C541" s="225" t="s">
        <v>126</v>
      </c>
      <c r="D541" s="133"/>
      <c r="E541" s="225" t="s">
        <v>127</v>
      </c>
      <c r="F541" s="353">
        <v>50000</v>
      </c>
      <c r="G541" s="227" t="s">
        <v>128</v>
      </c>
    </row>
    <row r="542" spans="2:7" ht="16.5" hidden="1" customHeight="1" x14ac:dyDescent="0.3">
      <c r="B542" s="196">
        <v>44347</v>
      </c>
      <c r="C542" s="225" t="s">
        <v>126</v>
      </c>
      <c r="D542" s="133"/>
      <c r="E542" s="225" t="s">
        <v>127</v>
      </c>
      <c r="F542" s="353">
        <v>10000</v>
      </c>
      <c r="G542" s="227" t="s">
        <v>128</v>
      </c>
    </row>
    <row r="543" spans="2:7" ht="16.5" hidden="1" customHeight="1" x14ac:dyDescent="0.3">
      <c r="B543" s="196">
        <v>44347</v>
      </c>
      <c r="C543" s="225" t="s">
        <v>126</v>
      </c>
      <c r="D543" s="133"/>
      <c r="E543" s="225" t="s">
        <v>127</v>
      </c>
      <c r="F543" s="353">
        <v>10000</v>
      </c>
      <c r="G543" s="227" t="s">
        <v>128</v>
      </c>
    </row>
    <row r="544" spans="2:7" ht="16.5" hidden="1" customHeight="1" x14ac:dyDescent="0.3">
      <c r="B544" s="196">
        <v>44347</v>
      </c>
      <c r="C544" s="225" t="s">
        <v>126</v>
      </c>
      <c r="D544" s="133"/>
      <c r="E544" s="225" t="s">
        <v>127</v>
      </c>
      <c r="F544" s="353">
        <v>20000</v>
      </c>
      <c r="G544" s="227" t="s">
        <v>128</v>
      </c>
    </row>
    <row r="545" spans="2:7" ht="17.25" hidden="1" customHeight="1" thickBot="1" x14ac:dyDescent="0.35">
      <c r="B545" s="45">
        <v>44347</v>
      </c>
      <c r="C545" s="238" t="s">
        <v>126</v>
      </c>
      <c r="D545" s="241"/>
      <c r="E545" s="238" t="s">
        <v>127</v>
      </c>
      <c r="F545" s="353">
        <v>20000</v>
      </c>
      <c r="G545" s="244" t="s">
        <v>128</v>
      </c>
    </row>
    <row r="546" spans="2:7" ht="16.5" hidden="1" customHeight="1" x14ac:dyDescent="0.3">
      <c r="B546" s="283">
        <v>44348</v>
      </c>
      <c r="C546" s="285" t="s">
        <v>126</v>
      </c>
      <c r="D546" s="230"/>
      <c r="E546" s="285" t="s">
        <v>127</v>
      </c>
      <c r="F546" s="393">
        <v>30000</v>
      </c>
      <c r="G546" s="235" t="s">
        <v>128</v>
      </c>
    </row>
    <row r="547" spans="2:7" ht="16.5" hidden="1" customHeight="1" x14ac:dyDescent="0.3">
      <c r="B547" s="196">
        <v>44348</v>
      </c>
      <c r="C547" s="225" t="s">
        <v>126</v>
      </c>
      <c r="D547" s="133"/>
      <c r="E547" s="225" t="s">
        <v>127</v>
      </c>
      <c r="F547" s="392">
        <v>10000</v>
      </c>
      <c r="G547" s="227" t="s">
        <v>128</v>
      </c>
    </row>
    <row r="548" spans="2:7" ht="16.5" hidden="1" customHeight="1" x14ac:dyDescent="0.3">
      <c r="B548" s="196">
        <v>44349</v>
      </c>
      <c r="C548" s="225" t="s">
        <v>126</v>
      </c>
      <c r="D548" s="133"/>
      <c r="E548" s="225" t="s">
        <v>127</v>
      </c>
      <c r="F548" s="392">
        <v>40000</v>
      </c>
      <c r="G548" s="227" t="s">
        <v>128</v>
      </c>
    </row>
    <row r="549" spans="2:7" ht="16.5" hidden="1" customHeight="1" x14ac:dyDescent="0.3">
      <c r="B549" s="196">
        <v>44350</v>
      </c>
      <c r="C549" s="225" t="s">
        <v>126</v>
      </c>
      <c r="D549" s="133"/>
      <c r="E549" s="225" t="s">
        <v>127</v>
      </c>
      <c r="F549" s="392">
        <v>270000</v>
      </c>
      <c r="G549" s="227" t="s">
        <v>128</v>
      </c>
    </row>
    <row r="550" spans="2:7" ht="16.5" hidden="1" customHeight="1" x14ac:dyDescent="0.3">
      <c r="B550" s="196">
        <v>44352</v>
      </c>
      <c r="C550" s="225" t="s">
        <v>126</v>
      </c>
      <c r="D550" s="133"/>
      <c r="E550" s="225" t="s">
        <v>127</v>
      </c>
      <c r="F550" s="392">
        <v>100000</v>
      </c>
      <c r="G550" s="227" t="s">
        <v>128</v>
      </c>
    </row>
    <row r="551" spans="2:7" ht="16.5" hidden="1" customHeight="1" x14ac:dyDescent="0.3">
      <c r="B551" s="196">
        <v>44354</v>
      </c>
      <c r="C551" s="225" t="s">
        <v>126</v>
      </c>
      <c r="D551" s="133"/>
      <c r="E551" s="225" t="s">
        <v>127</v>
      </c>
      <c r="F551" s="392">
        <v>100000</v>
      </c>
      <c r="G551" s="227" t="s">
        <v>128</v>
      </c>
    </row>
    <row r="552" spans="2:7" ht="16.5" hidden="1" customHeight="1" x14ac:dyDescent="0.3">
      <c r="B552" s="196">
        <v>44354</v>
      </c>
      <c r="C552" s="225" t="s">
        <v>126</v>
      </c>
      <c r="D552" s="133"/>
      <c r="E552" s="225" t="s">
        <v>127</v>
      </c>
      <c r="F552" s="392">
        <v>40000</v>
      </c>
      <c r="G552" s="227" t="s">
        <v>128</v>
      </c>
    </row>
    <row r="553" spans="2:7" ht="16.5" hidden="1" customHeight="1" x14ac:dyDescent="0.3">
      <c r="B553" s="196">
        <v>44356</v>
      </c>
      <c r="C553" s="225" t="s">
        <v>126</v>
      </c>
      <c r="D553" s="133"/>
      <c r="E553" s="225" t="s">
        <v>127</v>
      </c>
      <c r="F553" s="392">
        <v>495000</v>
      </c>
      <c r="G553" s="227" t="s">
        <v>128</v>
      </c>
    </row>
    <row r="554" spans="2:7" ht="16.5" hidden="1" customHeight="1" x14ac:dyDescent="0.3">
      <c r="B554" s="196">
        <v>44357</v>
      </c>
      <c r="C554" s="225" t="s">
        <v>126</v>
      </c>
      <c r="D554" s="133"/>
      <c r="E554" s="225" t="s">
        <v>127</v>
      </c>
      <c r="F554" s="392">
        <v>10000</v>
      </c>
      <c r="G554" s="227" t="s">
        <v>128</v>
      </c>
    </row>
    <row r="555" spans="2:7" ht="16.5" hidden="1" customHeight="1" x14ac:dyDescent="0.3">
      <c r="B555" s="196">
        <v>44357</v>
      </c>
      <c r="C555" s="225" t="s">
        <v>126</v>
      </c>
      <c r="D555" s="133"/>
      <c r="E555" s="225" t="s">
        <v>127</v>
      </c>
      <c r="F555" s="392">
        <v>50000</v>
      </c>
      <c r="G555" s="227" t="s">
        <v>128</v>
      </c>
    </row>
    <row r="556" spans="2:7" ht="16.5" hidden="1" customHeight="1" x14ac:dyDescent="0.3">
      <c r="B556" s="196">
        <v>44357</v>
      </c>
      <c r="C556" s="225" t="s">
        <v>126</v>
      </c>
      <c r="D556" s="133"/>
      <c r="E556" s="225" t="s">
        <v>127</v>
      </c>
      <c r="F556" s="392">
        <v>20000</v>
      </c>
      <c r="G556" s="227" t="s">
        <v>128</v>
      </c>
    </row>
    <row r="557" spans="2:7" ht="16.5" hidden="1" customHeight="1" x14ac:dyDescent="0.3">
      <c r="B557" s="196">
        <v>44357</v>
      </c>
      <c r="C557" s="225" t="s">
        <v>126</v>
      </c>
      <c r="D557" s="133"/>
      <c r="E557" s="225" t="s">
        <v>127</v>
      </c>
      <c r="F557" s="392">
        <v>10000</v>
      </c>
      <c r="G557" s="227" t="s">
        <v>128</v>
      </c>
    </row>
    <row r="558" spans="2:7" ht="16.5" hidden="1" customHeight="1" x14ac:dyDescent="0.3">
      <c r="B558" s="196">
        <v>44361</v>
      </c>
      <c r="C558" s="225" t="s">
        <v>126</v>
      </c>
      <c r="D558" s="133"/>
      <c r="E558" s="225" t="s">
        <v>127</v>
      </c>
      <c r="F558" s="392">
        <v>80000</v>
      </c>
      <c r="G558" s="227" t="s">
        <v>128</v>
      </c>
    </row>
    <row r="559" spans="2:7" ht="16.5" hidden="1" customHeight="1" x14ac:dyDescent="0.3">
      <c r="B559" s="196">
        <v>44363</v>
      </c>
      <c r="C559" s="225" t="s">
        <v>126</v>
      </c>
      <c r="D559" s="133"/>
      <c r="E559" s="225" t="s">
        <v>127</v>
      </c>
      <c r="F559" s="392">
        <v>5000</v>
      </c>
      <c r="G559" s="227" t="s">
        <v>128</v>
      </c>
    </row>
    <row r="560" spans="2:7" ht="16.5" hidden="1" customHeight="1" x14ac:dyDescent="0.3">
      <c r="B560" s="196">
        <v>44364</v>
      </c>
      <c r="C560" s="225" t="s">
        <v>126</v>
      </c>
      <c r="D560" s="133"/>
      <c r="E560" s="225" t="s">
        <v>127</v>
      </c>
      <c r="F560" s="392">
        <v>1255000</v>
      </c>
      <c r="G560" s="227" t="s">
        <v>128</v>
      </c>
    </row>
    <row r="561" spans="2:7" ht="16.5" hidden="1" customHeight="1" x14ac:dyDescent="0.3">
      <c r="B561" s="196">
        <v>44364</v>
      </c>
      <c r="C561" s="225" t="s">
        <v>126</v>
      </c>
      <c r="D561" s="133"/>
      <c r="E561" s="225" t="s">
        <v>127</v>
      </c>
      <c r="F561" s="392">
        <v>10000</v>
      </c>
      <c r="G561" s="227" t="s">
        <v>128</v>
      </c>
    </row>
    <row r="562" spans="2:7" ht="16.5" hidden="1" customHeight="1" x14ac:dyDescent="0.3">
      <c r="B562" s="196">
        <v>44364</v>
      </c>
      <c r="C562" s="225" t="s">
        <v>126</v>
      </c>
      <c r="D562" s="133"/>
      <c r="E562" s="225" t="s">
        <v>127</v>
      </c>
      <c r="F562" s="392">
        <v>10000</v>
      </c>
      <c r="G562" s="227" t="s">
        <v>128</v>
      </c>
    </row>
    <row r="563" spans="2:7" ht="16.5" hidden="1" customHeight="1" x14ac:dyDescent="0.3">
      <c r="B563" s="196">
        <v>44364</v>
      </c>
      <c r="C563" s="225" t="s">
        <v>126</v>
      </c>
      <c r="D563" s="133"/>
      <c r="E563" s="225" t="s">
        <v>127</v>
      </c>
      <c r="F563" s="392">
        <v>10000</v>
      </c>
      <c r="G563" s="227" t="s">
        <v>128</v>
      </c>
    </row>
    <row r="564" spans="2:7" ht="16.5" hidden="1" customHeight="1" x14ac:dyDescent="0.3">
      <c r="B564" s="196">
        <v>44365</v>
      </c>
      <c r="C564" s="225" t="s">
        <v>126</v>
      </c>
      <c r="D564" s="133"/>
      <c r="E564" s="225" t="s">
        <v>127</v>
      </c>
      <c r="F564" s="392">
        <v>10000</v>
      </c>
      <c r="G564" s="227" t="s">
        <v>128</v>
      </c>
    </row>
    <row r="565" spans="2:7" ht="16.5" hidden="1" customHeight="1" x14ac:dyDescent="0.3">
      <c r="B565" s="196">
        <v>44366</v>
      </c>
      <c r="C565" s="225" t="s">
        <v>126</v>
      </c>
      <c r="D565" s="133"/>
      <c r="E565" s="225" t="s">
        <v>127</v>
      </c>
      <c r="F565" s="392">
        <v>4232</v>
      </c>
      <c r="G565" s="227" t="s">
        <v>128</v>
      </c>
    </row>
    <row r="566" spans="2:7" ht="16.5" hidden="1" customHeight="1" x14ac:dyDescent="0.3">
      <c r="B566" s="196">
        <v>44368</v>
      </c>
      <c r="C566" s="225" t="s">
        <v>126</v>
      </c>
      <c r="D566" s="133"/>
      <c r="E566" s="225" t="s">
        <v>127</v>
      </c>
      <c r="F566" s="392">
        <v>20000</v>
      </c>
      <c r="G566" s="227" t="s">
        <v>128</v>
      </c>
    </row>
    <row r="567" spans="2:7" ht="16.5" hidden="1" customHeight="1" x14ac:dyDescent="0.3">
      <c r="B567" s="196">
        <v>44370</v>
      </c>
      <c r="C567" s="225" t="s">
        <v>126</v>
      </c>
      <c r="D567" s="133"/>
      <c r="E567" s="225" t="s">
        <v>127</v>
      </c>
      <c r="F567" s="392">
        <v>330000</v>
      </c>
      <c r="G567" s="227" t="s">
        <v>128</v>
      </c>
    </row>
    <row r="568" spans="2:7" ht="16.5" hidden="1" customHeight="1" x14ac:dyDescent="0.3">
      <c r="B568" s="196">
        <v>44371</v>
      </c>
      <c r="C568" s="225" t="s">
        <v>126</v>
      </c>
      <c r="D568" s="133"/>
      <c r="E568" s="225" t="s">
        <v>127</v>
      </c>
      <c r="F568" s="392">
        <v>20000</v>
      </c>
      <c r="G568" s="227" t="s">
        <v>128</v>
      </c>
    </row>
    <row r="569" spans="2:7" ht="16.5" hidden="1" customHeight="1" x14ac:dyDescent="0.3">
      <c r="B569" s="196">
        <v>44372</v>
      </c>
      <c r="C569" s="225" t="s">
        <v>126</v>
      </c>
      <c r="D569" s="133"/>
      <c r="E569" s="225" t="s">
        <v>127</v>
      </c>
      <c r="F569" s="392">
        <v>10000</v>
      </c>
      <c r="G569" s="227" t="s">
        <v>128</v>
      </c>
    </row>
    <row r="570" spans="2:7" ht="16.5" hidden="1" customHeight="1" x14ac:dyDescent="0.3">
      <c r="B570" s="196">
        <v>44374</v>
      </c>
      <c r="C570" s="225" t="s">
        <v>126</v>
      </c>
      <c r="D570" s="133"/>
      <c r="E570" s="225" t="s">
        <v>127</v>
      </c>
      <c r="F570" s="392">
        <v>7279</v>
      </c>
      <c r="G570" s="227" t="s">
        <v>128</v>
      </c>
    </row>
    <row r="571" spans="2:7" ht="16.5" hidden="1" customHeight="1" x14ac:dyDescent="0.3">
      <c r="B571" s="196">
        <v>44375</v>
      </c>
      <c r="C571" s="225" t="s">
        <v>126</v>
      </c>
      <c r="D571" s="133"/>
      <c r="E571" s="225" t="s">
        <v>127</v>
      </c>
      <c r="F571" s="392">
        <v>100000</v>
      </c>
      <c r="G571" s="227" t="s">
        <v>128</v>
      </c>
    </row>
    <row r="572" spans="2:7" ht="16.5" hidden="1" customHeight="1" x14ac:dyDescent="0.3">
      <c r="B572" s="196">
        <v>44375</v>
      </c>
      <c r="C572" s="225" t="s">
        <v>126</v>
      </c>
      <c r="D572" s="133"/>
      <c r="E572" s="225" t="s">
        <v>127</v>
      </c>
      <c r="F572" s="392">
        <v>1215000</v>
      </c>
      <c r="G572" s="227" t="s">
        <v>128</v>
      </c>
    </row>
    <row r="573" spans="2:7" ht="16.5" hidden="1" customHeight="1" x14ac:dyDescent="0.3">
      <c r="B573" s="196">
        <v>44375</v>
      </c>
      <c r="C573" s="225" t="s">
        <v>126</v>
      </c>
      <c r="D573" s="133"/>
      <c r="E573" s="225" t="s">
        <v>127</v>
      </c>
      <c r="F573" s="392">
        <v>1000000</v>
      </c>
      <c r="G573" s="227" t="s">
        <v>128</v>
      </c>
    </row>
    <row r="574" spans="2:7" ht="16.5" hidden="1" customHeight="1" x14ac:dyDescent="0.3">
      <c r="B574" s="196">
        <v>44375</v>
      </c>
      <c r="C574" s="225" t="s">
        <v>126</v>
      </c>
      <c r="D574" s="133"/>
      <c r="E574" s="225" t="s">
        <v>127</v>
      </c>
      <c r="F574" s="392">
        <v>59000</v>
      </c>
      <c r="G574" s="227" t="s">
        <v>128</v>
      </c>
    </row>
    <row r="575" spans="2:7" ht="16.5" hidden="1" customHeight="1" x14ac:dyDescent="0.3">
      <c r="B575" s="196">
        <v>44375</v>
      </c>
      <c r="C575" s="225" t="s">
        <v>126</v>
      </c>
      <c r="D575" s="133"/>
      <c r="E575" s="225" t="s">
        <v>127</v>
      </c>
      <c r="F575" s="392">
        <v>10000</v>
      </c>
      <c r="G575" s="227" t="s">
        <v>128</v>
      </c>
    </row>
    <row r="576" spans="2:7" ht="16.5" hidden="1" customHeight="1" x14ac:dyDescent="0.3">
      <c r="B576" s="196">
        <v>44376</v>
      </c>
      <c r="C576" s="225" t="s">
        <v>126</v>
      </c>
      <c r="D576" s="133"/>
      <c r="E576" s="225" t="s">
        <v>127</v>
      </c>
      <c r="F576" s="392">
        <v>10000</v>
      </c>
      <c r="G576" s="227" t="s">
        <v>128</v>
      </c>
    </row>
    <row r="577" spans="2:7" ht="16.5" hidden="1" customHeight="1" x14ac:dyDescent="0.3">
      <c r="B577" s="196">
        <v>44377</v>
      </c>
      <c r="C577" s="225" t="s">
        <v>126</v>
      </c>
      <c r="D577" s="133"/>
      <c r="E577" s="225" t="s">
        <v>127</v>
      </c>
      <c r="F577" s="392">
        <v>50000</v>
      </c>
      <c r="G577" s="227" t="s">
        <v>128</v>
      </c>
    </row>
    <row r="578" spans="2:7" ht="16.5" hidden="1" customHeight="1" x14ac:dyDescent="0.3">
      <c r="B578" s="196">
        <v>44377</v>
      </c>
      <c r="C578" s="225" t="s">
        <v>126</v>
      </c>
      <c r="D578" s="133"/>
      <c r="E578" s="225" t="s">
        <v>127</v>
      </c>
      <c r="F578" s="392">
        <v>10000</v>
      </c>
      <c r="G578" s="227" t="s">
        <v>128</v>
      </c>
    </row>
    <row r="579" spans="2:7" ht="16.5" hidden="1" customHeight="1" x14ac:dyDescent="0.3">
      <c r="B579" s="196">
        <v>44377</v>
      </c>
      <c r="C579" s="225" t="s">
        <v>126</v>
      </c>
      <c r="D579" s="133"/>
      <c r="E579" s="225" t="s">
        <v>127</v>
      </c>
      <c r="F579" s="392">
        <v>70000</v>
      </c>
      <c r="G579" s="227" t="s">
        <v>128</v>
      </c>
    </row>
    <row r="580" spans="2:7" ht="17.25" hidden="1" customHeight="1" thickBot="1" x14ac:dyDescent="0.35">
      <c r="B580" s="26">
        <v>44377</v>
      </c>
      <c r="C580" s="234" t="s">
        <v>126</v>
      </c>
      <c r="D580" s="134"/>
      <c r="E580" s="234" t="s">
        <v>127</v>
      </c>
      <c r="F580" s="394">
        <v>20000</v>
      </c>
      <c r="G580" s="236" t="s">
        <v>128</v>
      </c>
    </row>
    <row r="581" spans="2:7" ht="16.5" hidden="1" customHeight="1" x14ac:dyDescent="0.3">
      <c r="B581" s="283">
        <v>44378</v>
      </c>
      <c r="C581" s="285" t="s">
        <v>126</v>
      </c>
      <c r="D581" s="275"/>
      <c r="E581" s="278" t="s">
        <v>127</v>
      </c>
      <c r="F581" s="367">
        <v>30000</v>
      </c>
      <c r="G581" s="235" t="s">
        <v>128</v>
      </c>
    </row>
    <row r="582" spans="2:7" ht="16.5" hidden="1" customHeight="1" x14ac:dyDescent="0.3">
      <c r="B582" s="196">
        <v>44378</v>
      </c>
      <c r="C582" s="225" t="s">
        <v>126</v>
      </c>
      <c r="D582" s="133"/>
      <c r="E582" s="225" t="s">
        <v>127</v>
      </c>
      <c r="F582" s="353">
        <v>10000</v>
      </c>
      <c r="G582" s="227" t="s">
        <v>128</v>
      </c>
    </row>
    <row r="583" spans="2:7" ht="16.5" hidden="1" customHeight="1" x14ac:dyDescent="0.3">
      <c r="B583" s="196">
        <v>44379</v>
      </c>
      <c r="C583" s="225" t="s">
        <v>126</v>
      </c>
      <c r="D583" s="133"/>
      <c r="E583" s="225" t="s">
        <v>127</v>
      </c>
      <c r="F583" s="353">
        <v>40000</v>
      </c>
      <c r="G583" s="227" t="s">
        <v>128</v>
      </c>
    </row>
    <row r="584" spans="2:7" ht="16.5" hidden="1" customHeight="1" x14ac:dyDescent="0.3">
      <c r="B584" s="196">
        <v>44379</v>
      </c>
      <c r="C584" s="225" t="s">
        <v>126</v>
      </c>
      <c r="D584" s="133"/>
      <c r="E584" s="225" t="s">
        <v>127</v>
      </c>
      <c r="F584" s="353">
        <v>1000000</v>
      </c>
      <c r="G584" s="227" t="s">
        <v>128</v>
      </c>
    </row>
    <row r="585" spans="2:7" ht="16.5" hidden="1" customHeight="1" x14ac:dyDescent="0.3">
      <c r="B585" s="196">
        <v>44382</v>
      </c>
      <c r="C585" s="225" t="s">
        <v>126</v>
      </c>
      <c r="D585" s="133"/>
      <c r="E585" s="225" t="s">
        <v>127</v>
      </c>
      <c r="F585" s="353">
        <v>100000</v>
      </c>
      <c r="G585" s="227" t="s">
        <v>128</v>
      </c>
    </row>
    <row r="586" spans="2:7" ht="16.5" hidden="1" customHeight="1" x14ac:dyDescent="0.3">
      <c r="B586" s="196">
        <v>44382</v>
      </c>
      <c r="C586" s="225" t="s">
        <v>126</v>
      </c>
      <c r="D586" s="133"/>
      <c r="E586" s="225" t="s">
        <v>127</v>
      </c>
      <c r="F586" s="353">
        <v>100000</v>
      </c>
      <c r="G586" s="227" t="s">
        <v>128</v>
      </c>
    </row>
    <row r="587" spans="2:7" ht="16.5" hidden="1" customHeight="1" x14ac:dyDescent="0.3">
      <c r="B587" s="196">
        <v>44382</v>
      </c>
      <c r="C587" s="225" t="s">
        <v>126</v>
      </c>
      <c r="D587" s="133"/>
      <c r="E587" s="225" t="s">
        <v>127</v>
      </c>
      <c r="F587" s="353">
        <v>325000</v>
      </c>
      <c r="G587" s="227" t="s">
        <v>128</v>
      </c>
    </row>
    <row r="588" spans="2:7" ht="16.5" hidden="1" customHeight="1" x14ac:dyDescent="0.3">
      <c r="B588" s="196">
        <v>44383</v>
      </c>
      <c r="C588" s="225" t="s">
        <v>126</v>
      </c>
      <c r="D588" s="133"/>
      <c r="E588" s="225" t="s">
        <v>127</v>
      </c>
      <c r="F588" s="353">
        <v>10000</v>
      </c>
      <c r="G588" s="227" t="s">
        <v>128</v>
      </c>
    </row>
    <row r="589" spans="2:7" ht="16.5" hidden="1" customHeight="1" x14ac:dyDescent="0.3">
      <c r="B589" s="196">
        <v>44384</v>
      </c>
      <c r="C589" s="225" t="s">
        <v>126</v>
      </c>
      <c r="D589" s="133"/>
      <c r="E589" s="225" t="s">
        <v>127</v>
      </c>
      <c r="F589" s="353">
        <v>485000</v>
      </c>
      <c r="G589" s="227" t="s">
        <v>128</v>
      </c>
    </row>
    <row r="590" spans="2:7" ht="16.5" hidden="1" customHeight="1" x14ac:dyDescent="0.3">
      <c r="B590" s="196">
        <v>44385</v>
      </c>
      <c r="C590" s="225" t="s">
        <v>126</v>
      </c>
      <c r="D590" s="133"/>
      <c r="E590" s="225" t="s">
        <v>127</v>
      </c>
      <c r="F590" s="353">
        <v>20000</v>
      </c>
      <c r="G590" s="227" t="s">
        <v>128</v>
      </c>
    </row>
    <row r="591" spans="2:7" ht="16.5" hidden="1" customHeight="1" x14ac:dyDescent="0.3">
      <c r="B591" s="196">
        <v>44386</v>
      </c>
      <c r="C591" s="225" t="s">
        <v>126</v>
      </c>
      <c r="D591" s="133"/>
      <c r="E591" s="225" t="s">
        <v>127</v>
      </c>
      <c r="F591" s="353">
        <v>20000</v>
      </c>
      <c r="G591" s="227" t="s">
        <v>128</v>
      </c>
    </row>
    <row r="592" spans="2:7" ht="16.5" hidden="1" customHeight="1" x14ac:dyDescent="0.3">
      <c r="B592" s="196">
        <v>44386</v>
      </c>
      <c r="C592" s="225" t="s">
        <v>126</v>
      </c>
      <c r="D592" s="133"/>
      <c r="E592" s="225" t="s">
        <v>127</v>
      </c>
      <c r="F592" s="353">
        <v>20000</v>
      </c>
      <c r="G592" s="227" t="s">
        <v>128</v>
      </c>
    </row>
    <row r="593" spans="2:7" ht="16.5" hidden="1" customHeight="1" x14ac:dyDescent="0.3">
      <c r="B593" s="196">
        <v>44389</v>
      </c>
      <c r="C593" s="225" t="s">
        <v>126</v>
      </c>
      <c r="D593" s="133"/>
      <c r="E593" s="225" t="s">
        <v>127</v>
      </c>
      <c r="F593" s="353">
        <v>50000</v>
      </c>
      <c r="G593" s="227" t="s">
        <v>128</v>
      </c>
    </row>
    <row r="594" spans="2:7" ht="16.5" hidden="1" customHeight="1" x14ac:dyDescent="0.3">
      <c r="B594" s="196">
        <v>44389</v>
      </c>
      <c r="C594" s="225" t="s">
        <v>126</v>
      </c>
      <c r="D594" s="133"/>
      <c r="E594" s="225" t="s">
        <v>127</v>
      </c>
      <c r="F594" s="353">
        <v>10000</v>
      </c>
      <c r="G594" s="227" t="s">
        <v>128</v>
      </c>
    </row>
    <row r="595" spans="2:7" ht="16.5" hidden="1" customHeight="1" x14ac:dyDescent="0.3">
      <c r="B595" s="196">
        <v>44389</v>
      </c>
      <c r="C595" s="225" t="s">
        <v>126</v>
      </c>
      <c r="D595" s="133"/>
      <c r="E595" s="225" t="s">
        <v>127</v>
      </c>
      <c r="F595" s="353">
        <v>10000</v>
      </c>
      <c r="G595" s="227" t="s">
        <v>128</v>
      </c>
    </row>
    <row r="596" spans="2:7" ht="16.5" hidden="1" customHeight="1" x14ac:dyDescent="0.3">
      <c r="B596" s="196">
        <v>44390</v>
      </c>
      <c r="C596" s="225" t="s">
        <v>126</v>
      </c>
      <c r="D596" s="133"/>
      <c r="E596" s="225" t="s">
        <v>127</v>
      </c>
      <c r="F596" s="353">
        <v>50000</v>
      </c>
      <c r="G596" s="227" t="s">
        <v>128</v>
      </c>
    </row>
    <row r="597" spans="2:7" ht="16.5" hidden="1" customHeight="1" x14ac:dyDescent="0.3">
      <c r="B597" s="196">
        <v>44391</v>
      </c>
      <c r="C597" s="225" t="s">
        <v>126</v>
      </c>
      <c r="D597" s="133"/>
      <c r="E597" s="225" t="s">
        <v>127</v>
      </c>
      <c r="F597" s="353">
        <v>85000</v>
      </c>
      <c r="G597" s="227" t="s">
        <v>128</v>
      </c>
    </row>
    <row r="598" spans="2:7" ht="16.5" hidden="1" customHeight="1" x14ac:dyDescent="0.3">
      <c r="B598" s="196">
        <v>44396</v>
      </c>
      <c r="C598" s="225" t="s">
        <v>126</v>
      </c>
      <c r="D598" s="133"/>
      <c r="E598" s="225" t="s">
        <v>127</v>
      </c>
      <c r="F598" s="353">
        <v>1285000</v>
      </c>
      <c r="G598" s="227" t="s">
        <v>128</v>
      </c>
    </row>
    <row r="599" spans="2:7" ht="16.5" hidden="1" customHeight="1" x14ac:dyDescent="0.3">
      <c r="B599" s="196">
        <v>44397</v>
      </c>
      <c r="C599" s="225" t="s">
        <v>126</v>
      </c>
      <c r="D599" s="133"/>
      <c r="E599" s="225" t="s">
        <v>127</v>
      </c>
      <c r="F599" s="353">
        <v>10000</v>
      </c>
      <c r="G599" s="227" t="s">
        <v>128</v>
      </c>
    </row>
    <row r="600" spans="2:7" ht="16.5" hidden="1" customHeight="1" x14ac:dyDescent="0.3">
      <c r="B600" s="196">
        <v>44397</v>
      </c>
      <c r="C600" s="225" t="s">
        <v>126</v>
      </c>
      <c r="D600" s="133"/>
      <c r="E600" s="225" t="s">
        <v>127</v>
      </c>
      <c r="F600" s="353">
        <v>20000</v>
      </c>
      <c r="G600" s="227" t="s">
        <v>128</v>
      </c>
    </row>
    <row r="601" spans="2:7" ht="16.5" hidden="1" customHeight="1" x14ac:dyDescent="0.3">
      <c r="B601" s="196">
        <v>44397</v>
      </c>
      <c r="C601" s="225" t="s">
        <v>126</v>
      </c>
      <c r="D601" s="133"/>
      <c r="E601" s="225" t="s">
        <v>127</v>
      </c>
      <c r="F601" s="353">
        <v>20000</v>
      </c>
      <c r="G601" s="227" t="s">
        <v>128</v>
      </c>
    </row>
    <row r="602" spans="2:7" ht="16.5" hidden="1" customHeight="1" x14ac:dyDescent="0.3">
      <c r="B602" s="196">
        <v>44398</v>
      </c>
      <c r="C602" s="225" t="s">
        <v>126</v>
      </c>
      <c r="D602" s="133"/>
      <c r="E602" s="225" t="s">
        <v>127</v>
      </c>
      <c r="F602" s="353">
        <v>100000</v>
      </c>
      <c r="G602" s="227" t="s">
        <v>128</v>
      </c>
    </row>
    <row r="603" spans="2:7" ht="16.5" hidden="1" customHeight="1" x14ac:dyDescent="0.3">
      <c r="B603" s="196">
        <v>44398</v>
      </c>
      <c r="C603" s="225" t="s">
        <v>126</v>
      </c>
      <c r="D603" s="133"/>
      <c r="E603" s="225" t="s">
        <v>127</v>
      </c>
      <c r="F603" s="353">
        <v>30000</v>
      </c>
      <c r="G603" s="227" t="s">
        <v>128</v>
      </c>
    </row>
    <row r="604" spans="2:7" ht="16.5" hidden="1" customHeight="1" x14ac:dyDescent="0.3">
      <c r="B604" s="196">
        <v>44398</v>
      </c>
      <c r="C604" s="225" t="s">
        <v>126</v>
      </c>
      <c r="D604" s="133"/>
      <c r="E604" s="225" t="s">
        <v>127</v>
      </c>
      <c r="F604" s="353">
        <v>1800000</v>
      </c>
      <c r="G604" s="227" t="s">
        <v>128</v>
      </c>
    </row>
    <row r="605" spans="2:7" ht="16.5" hidden="1" customHeight="1" x14ac:dyDescent="0.3">
      <c r="B605" s="196">
        <v>44398</v>
      </c>
      <c r="C605" s="225" t="s">
        <v>126</v>
      </c>
      <c r="D605" s="133"/>
      <c r="E605" s="225" t="s">
        <v>127</v>
      </c>
      <c r="F605" s="353">
        <v>10000</v>
      </c>
      <c r="G605" s="227" t="s">
        <v>128</v>
      </c>
    </row>
    <row r="606" spans="2:7" ht="16.5" hidden="1" customHeight="1" x14ac:dyDescent="0.3">
      <c r="B606" s="196">
        <v>44398</v>
      </c>
      <c r="C606" s="225" t="s">
        <v>126</v>
      </c>
      <c r="D606" s="133"/>
      <c r="E606" s="225" t="s">
        <v>127</v>
      </c>
      <c r="F606" s="353">
        <v>10000</v>
      </c>
      <c r="G606" s="227" t="s">
        <v>128</v>
      </c>
    </row>
    <row r="607" spans="2:7" ht="16.5" hidden="1" customHeight="1" x14ac:dyDescent="0.3">
      <c r="B607" s="196">
        <v>44398</v>
      </c>
      <c r="C607" s="225" t="s">
        <v>126</v>
      </c>
      <c r="D607" s="133"/>
      <c r="E607" s="225" t="s">
        <v>127</v>
      </c>
      <c r="F607" s="353">
        <v>10000</v>
      </c>
      <c r="G607" s="227" t="s">
        <v>128</v>
      </c>
    </row>
    <row r="608" spans="2:7" ht="16.5" hidden="1" customHeight="1" x14ac:dyDescent="0.3">
      <c r="B608" s="196">
        <v>44398</v>
      </c>
      <c r="C608" s="225" t="s">
        <v>126</v>
      </c>
      <c r="D608" s="133"/>
      <c r="E608" s="225" t="s">
        <v>127</v>
      </c>
      <c r="F608" s="353">
        <v>10000</v>
      </c>
      <c r="G608" s="227" t="s">
        <v>128</v>
      </c>
    </row>
    <row r="609" spans="2:7" ht="16.5" hidden="1" customHeight="1" x14ac:dyDescent="0.3">
      <c r="B609" s="196">
        <v>44398</v>
      </c>
      <c r="C609" s="225" t="s">
        <v>126</v>
      </c>
      <c r="D609" s="133"/>
      <c r="E609" s="225" t="s">
        <v>127</v>
      </c>
      <c r="F609" s="353">
        <v>10000</v>
      </c>
      <c r="G609" s="227" t="s">
        <v>128</v>
      </c>
    </row>
    <row r="610" spans="2:7" ht="16.5" hidden="1" customHeight="1" x14ac:dyDescent="0.3">
      <c r="B610" s="196">
        <v>44398</v>
      </c>
      <c r="C610" s="225" t="s">
        <v>126</v>
      </c>
      <c r="D610" s="133"/>
      <c r="E610" s="225" t="s">
        <v>127</v>
      </c>
      <c r="F610" s="353">
        <v>200000</v>
      </c>
      <c r="G610" s="227" t="s">
        <v>128</v>
      </c>
    </row>
    <row r="611" spans="2:7" ht="16.5" hidden="1" customHeight="1" x14ac:dyDescent="0.3">
      <c r="B611" s="196">
        <v>44398</v>
      </c>
      <c r="C611" s="225" t="s">
        <v>126</v>
      </c>
      <c r="D611" s="133"/>
      <c r="E611" s="225" t="s">
        <v>127</v>
      </c>
      <c r="F611" s="353">
        <v>1000000</v>
      </c>
      <c r="G611" s="227" t="s">
        <v>128</v>
      </c>
    </row>
    <row r="612" spans="2:7" ht="16.5" hidden="1" customHeight="1" x14ac:dyDescent="0.3">
      <c r="B612" s="196">
        <v>44399</v>
      </c>
      <c r="C612" s="225" t="s">
        <v>126</v>
      </c>
      <c r="D612" s="133"/>
      <c r="E612" s="225" t="s">
        <v>127</v>
      </c>
      <c r="F612" s="353">
        <v>270000</v>
      </c>
      <c r="G612" s="227" t="s">
        <v>128</v>
      </c>
    </row>
    <row r="613" spans="2:7" ht="16.5" hidden="1" customHeight="1" x14ac:dyDescent="0.3">
      <c r="B613" s="196">
        <v>44400</v>
      </c>
      <c r="C613" s="225" t="s">
        <v>126</v>
      </c>
      <c r="D613" s="133"/>
      <c r="E613" s="225" t="s">
        <v>127</v>
      </c>
      <c r="F613" s="353">
        <v>70000</v>
      </c>
      <c r="G613" s="227" t="s">
        <v>128</v>
      </c>
    </row>
    <row r="614" spans="2:7" ht="16.5" hidden="1" customHeight="1" x14ac:dyDescent="0.3">
      <c r="B614" s="196">
        <v>44402</v>
      </c>
      <c r="C614" s="225" t="s">
        <v>126</v>
      </c>
      <c r="D614" s="133"/>
      <c r="E614" s="225" t="s">
        <v>127</v>
      </c>
      <c r="F614" s="353">
        <v>10000</v>
      </c>
      <c r="G614" s="227" t="s">
        <v>128</v>
      </c>
    </row>
    <row r="615" spans="2:7" ht="16.5" hidden="1" customHeight="1" x14ac:dyDescent="0.3">
      <c r="B615" s="196">
        <v>44403</v>
      </c>
      <c r="C615" s="225" t="s">
        <v>126</v>
      </c>
      <c r="D615" s="133"/>
      <c r="E615" s="225" t="s">
        <v>127</v>
      </c>
      <c r="F615" s="353">
        <v>30000</v>
      </c>
      <c r="G615" s="227" t="s">
        <v>128</v>
      </c>
    </row>
    <row r="616" spans="2:7" ht="16.5" hidden="1" customHeight="1" x14ac:dyDescent="0.3">
      <c r="B616" s="196">
        <v>44405</v>
      </c>
      <c r="C616" s="225" t="s">
        <v>126</v>
      </c>
      <c r="D616" s="133"/>
      <c r="E616" s="225" t="s">
        <v>127</v>
      </c>
      <c r="F616" s="353">
        <v>1335000</v>
      </c>
      <c r="G616" s="227" t="s">
        <v>128</v>
      </c>
    </row>
    <row r="617" spans="2:7" ht="16.5" hidden="1" customHeight="1" x14ac:dyDescent="0.3">
      <c r="B617" s="196">
        <v>44406</v>
      </c>
      <c r="C617" s="225" t="s">
        <v>126</v>
      </c>
      <c r="D617" s="133"/>
      <c r="E617" s="225" t="s">
        <v>127</v>
      </c>
      <c r="F617" s="353">
        <v>10000</v>
      </c>
      <c r="G617" s="227" t="s">
        <v>128</v>
      </c>
    </row>
    <row r="618" spans="2:7" ht="16.5" hidden="1" customHeight="1" x14ac:dyDescent="0.3">
      <c r="B618" s="196">
        <v>44406</v>
      </c>
      <c r="C618" s="225" t="s">
        <v>126</v>
      </c>
      <c r="D618" s="133"/>
      <c r="E618" s="225" t="s">
        <v>127</v>
      </c>
      <c r="F618" s="353">
        <v>10000</v>
      </c>
      <c r="G618" s="227" t="s">
        <v>128</v>
      </c>
    </row>
    <row r="619" spans="2:7" ht="16.5" hidden="1" customHeight="1" x14ac:dyDescent="0.3">
      <c r="B619" s="196">
        <v>44407</v>
      </c>
      <c r="C619" s="225" t="s">
        <v>126</v>
      </c>
      <c r="D619" s="133"/>
      <c r="E619" s="225" t="s">
        <v>127</v>
      </c>
      <c r="F619" s="353">
        <v>20000</v>
      </c>
      <c r="G619" s="227" t="s">
        <v>128</v>
      </c>
    </row>
    <row r="620" spans="2:7" ht="16.5" hidden="1" customHeight="1" x14ac:dyDescent="0.3">
      <c r="B620" s="196">
        <v>44407</v>
      </c>
      <c r="C620" s="225" t="s">
        <v>126</v>
      </c>
      <c r="D620" s="133"/>
      <c r="E620" s="225" t="s">
        <v>127</v>
      </c>
      <c r="F620" s="353">
        <v>10000</v>
      </c>
      <c r="G620" s="227" t="s">
        <v>128</v>
      </c>
    </row>
    <row r="621" spans="2:7" ht="17.25" hidden="1" customHeight="1" thickBot="1" x14ac:dyDescent="0.35">
      <c r="B621" s="45">
        <v>44408</v>
      </c>
      <c r="C621" s="238" t="s">
        <v>126</v>
      </c>
      <c r="E621" s="396" t="s">
        <v>127</v>
      </c>
      <c r="F621" s="353">
        <v>10000</v>
      </c>
      <c r="G621" s="244" t="s">
        <v>128</v>
      </c>
    </row>
    <row r="622" spans="2:7" ht="16.5" hidden="1" customHeight="1" x14ac:dyDescent="0.3">
      <c r="B622" s="283">
        <v>44409</v>
      </c>
      <c r="C622" s="285" t="s">
        <v>126</v>
      </c>
      <c r="D622" s="230"/>
      <c r="E622" s="285" t="s">
        <v>127</v>
      </c>
      <c r="F622" s="367">
        <v>30000</v>
      </c>
      <c r="G622" s="235" t="s">
        <v>128</v>
      </c>
    </row>
    <row r="623" spans="2:7" ht="16.5" hidden="1" customHeight="1" x14ac:dyDescent="0.3">
      <c r="B623" s="196">
        <v>44409</v>
      </c>
      <c r="C623" s="225" t="s">
        <v>126</v>
      </c>
      <c r="D623" s="133"/>
      <c r="E623" s="225" t="s">
        <v>127</v>
      </c>
      <c r="F623" s="353">
        <v>30000</v>
      </c>
      <c r="G623" s="227" t="s">
        <v>128</v>
      </c>
    </row>
    <row r="624" spans="2:7" ht="16.5" hidden="1" customHeight="1" x14ac:dyDescent="0.3">
      <c r="B624" s="196">
        <v>44410</v>
      </c>
      <c r="C624" s="225" t="s">
        <v>126</v>
      </c>
      <c r="D624" s="133"/>
      <c r="E624" s="225" t="s">
        <v>127</v>
      </c>
      <c r="F624" s="353">
        <v>50000</v>
      </c>
      <c r="G624" s="227" t="s">
        <v>128</v>
      </c>
    </row>
    <row r="625" spans="2:7" ht="16.5" hidden="1" customHeight="1" x14ac:dyDescent="0.3">
      <c r="B625" s="196">
        <v>44410</v>
      </c>
      <c r="C625" s="225" t="s">
        <v>126</v>
      </c>
      <c r="D625" s="133"/>
      <c r="E625" s="225" t="s">
        <v>127</v>
      </c>
      <c r="F625" s="353">
        <v>10000</v>
      </c>
      <c r="G625" s="227" t="s">
        <v>128</v>
      </c>
    </row>
    <row r="626" spans="2:7" ht="16.5" hidden="1" customHeight="1" x14ac:dyDescent="0.3">
      <c r="B626" s="196">
        <v>44410</v>
      </c>
      <c r="C626" s="225" t="s">
        <v>126</v>
      </c>
      <c r="D626" s="133"/>
      <c r="E626" s="225" t="s">
        <v>127</v>
      </c>
      <c r="F626" s="353">
        <v>40000</v>
      </c>
      <c r="G626" s="227" t="s">
        <v>128</v>
      </c>
    </row>
    <row r="627" spans="2:7" ht="16.5" hidden="1" customHeight="1" x14ac:dyDescent="0.3">
      <c r="B627" s="196">
        <v>44412</v>
      </c>
      <c r="C627" s="225" t="s">
        <v>126</v>
      </c>
      <c r="D627" s="133"/>
      <c r="E627" s="225" t="s">
        <v>127</v>
      </c>
      <c r="F627" s="353">
        <v>100000</v>
      </c>
      <c r="G627" s="227" t="s">
        <v>128</v>
      </c>
    </row>
    <row r="628" spans="2:7" ht="16.5" hidden="1" customHeight="1" x14ac:dyDescent="0.3">
      <c r="B628" s="196">
        <v>44412</v>
      </c>
      <c r="C628" s="225" t="s">
        <v>126</v>
      </c>
      <c r="D628" s="133"/>
      <c r="E628" s="225" t="s">
        <v>127</v>
      </c>
      <c r="F628" s="353">
        <v>270000</v>
      </c>
      <c r="G628" s="227" t="s">
        <v>128</v>
      </c>
    </row>
    <row r="629" spans="2:7" ht="16.5" hidden="1" customHeight="1" x14ac:dyDescent="0.3">
      <c r="B629" s="196">
        <v>44413</v>
      </c>
      <c r="C629" s="225" t="s">
        <v>126</v>
      </c>
      <c r="D629" s="133"/>
      <c r="E629" s="225" t="s">
        <v>127</v>
      </c>
      <c r="F629" s="353">
        <v>100000</v>
      </c>
      <c r="G629" s="227" t="s">
        <v>128</v>
      </c>
    </row>
    <row r="630" spans="2:7" ht="16.5" hidden="1" customHeight="1" x14ac:dyDescent="0.3">
      <c r="B630" s="196">
        <v>44414</v>
      </c>
      <c r="C630" s="225" t="s">
        <v>126</v>
      </c>
      <c r="D630" s="133"/>
      <c r="E630" s="225" t="s">
        <v>127</v>
      </c>
      <c r="F630" s="353">
        <v>40000</v>
      </c>
      <c r="G630" s="227" t="s">
        <v>128</v>
      </c>
    </row>
    <row r="631" spans="2:7" ht="16.5" hidden="1" customHeight="1" x14ac:dyDescent="0.3">
      <c r="B631" s="196">
        <v>44417</v>
      </c>
      <c r="C631" s="225" t="s">
        <v>126</v>
      </c>
      <c r="D631" s="133"/>
      <c r="E631" s="225" t="s">
        <v>127</v>
      </c>
      <c r="F631" s="353">
        <v>475000</v>
      </c>
      <c r="G631" s="227" t="s">
        <v>128</v>
      </c>
    </row>
    <row r="632" spans="2:7" ht="16.5" hidden="1" customHeight="1" x14ac:dyDescent="0.3">
      <c r="B632" s="196">
        <v>44418</v>
      </c>
      <c r="C632" s="225" t="s">
        <v>126</v>
      </c>
      <c r="D632" s="133"/>
      <c r="E632" s="225" t="s">
        <v>127</v>
      </c>
      <c r="F632" s="353">
        <v>50000</v>
      </c>
      <c r="G632" s="227" t="s">
        <v>128</v>
      </c>
    </row>
    <row r="633" spans="2:7" ht="16.5" hidden="1" customHeight="1" x14ac:dyDescent="0.3">
      <c r="B633" s="196">
        <v>44418</v>
      </c>
      <c r="C633" s="225" t="s">
        <v>126</v>
      </c>
      <c r="D633" s="133"/>
      <c r="E633" s="225" t="s">
        <v>127</v>
      </c>
      <c r="F633" s="353">
        <v>10000</v>
      </c>
      <c r="G633" s="227" t="s">
        <v>128</v>
      </c>
    </row>
    <row r="634" spans="2:7" ht="16.5" hidden="1" customHeight="1" x14ac:dyDescent="0.3">
      <c r="B634" s="196">
        <v>44418</v>
      </c>
      <c r="C634" s="225" t="s">
        <v>126</v>
      </c>
      <c r="D634" s="133"/>
      <c r="E634" s="225" t="s">
        <v>127</v>
      </c>
      <c r="F634" s="353">
        <v>10000</v>
      </c>
      <c r="G634" s="227" t="s">
        <v>128</v>
      </c>
    </row>
    <row r="635" spans="2:7" ht="16.5" hidden="1" customHeight="1" x14ac:dyDescent="0.3">
      <c r="B635" s="196">
        <v>44419</v>
      </c>
      <c r="C635" s="225" t="s">
        <v>126</v>
      </c>
      <c r="D635" s="133"/>
      <c r="E635" s="225" t="s">
        <v>127</v>
      </c>
      <c r="F635" s="353">
        <v>20000</v>
      </c>
      <c r="G635" s="227" t="s">
        <v>128</v>
      </c>
    </row>
    <row r="636" spans="2:7" ht="16.5" hidden="1" customHeight="1" x14ac:dyDescent="0.3">
      <c r="B636" s="196">
        <v>44420</v>
      </c>
      <c r="C636" s="225" t="s">
        <v>126</v>
      </c>
      <c r="D636" s="133"/>
      <c r="E636" s="225" t="s">
        <v>127</v>
      </c>
      <c r="F636" s="353">
        <v>80000</v>
      </c>
      <c r="G636" s="227" t="s">
        <v>128</v>
      </c>
    </row>
    <row r="637" spans="2:7" ht="16.5" hidden="1" customHeight="1" x14ac:dyDescent="0.3">
      <c r="B637" s="196">
        <v>44421</v>
      </c>
      <c r="C637" s="225" t="s">
        <v>126</v>
      </c>
      <c r="D637" s="133"/>
      <c r="E637" s="225" t="s">
        <v>127</v>
      </c>
      <c r="F637" s="353">
        <v>10000</v>
      </c>
      <c r="G637" s="227" t="s">
        <v>128</v>
      </c>
    </row>
    <row r="638" spans="2:7" ht="16.5" hidden="1" customHeight="1" x14ac:dyDescent="0.3">
      <c r="B638" s="196">
        <v>44425</v>
      </c>
      <c r="C638" s="225" t="s">
        <v>126</v>
      </c>
      <c r="D638" s="133"/>
      <c r="E638" s="225" t="s">
        <v>127</v>
      </c>
      <c r="F638" s="353">
        <v>20000</v>
      </c>
      <c r="G638" s="227" t="s">
        <v>128</v>
      </c>
    </row>
    <row r="639" spans="2:7" ht="16.5" hidden="1" customHeight="1" x14ac:dyDescent="0.3">
      <c r="B639" s="196">
        <v>44425</v>
      </c>
      <c r="C639" s="225" t="s">
        <v>126</v>
      </c>
      <c r="D639" s="133"/>
      <c r="E639" s="225" t="s">
        <v>127</v>
      </c>
      <c r="F639" s="353">
        <v>5000</v>
      </c>
      <c r="G639" s="227" t="s">
        <v>128</v>
      </c>
    </row>
    <row r="640" spans="2:7" ht="16.5" hidden="1" customHeight="1" x14ac:dyDescent="0.3">
      <c r="B640" s="196">
        <v>44425</v>
      </c>
      <c r="C640" s="225" t="s">
        <v>126</v>
      </c>
      <c r="D640" s="133"/>
      <c r="E640" s="225" t="s">
        <v>127</v>
      </c>
      <c r="F640" s="353">
        <v>3500000</v>
      </c>
      <c r="G640" s="227" t="s">
        <v>128</v>
      </c>
    </row>
    <row r="641" spans="2:7" ht="16.5" hidden="1" customHeight="1" x14ac:dyDescent="0.3">
      <c r="B641" s="196">
        <v>44427</v>
      </c>
      <c r="C641" s="225" t="s">
        <v>126</v>
      </c>
      <c r="D641" s="133"/>
      <c r="E641" s="225" t="s">
        <v>127</v>
      </c>
      <c r="F641" s="353">
        <v>1195000</v>
      </c>
      <c r="G641" s="227" t="s">
        <v>128</v>
      </c>
    </row>
    <row r="642" spans="2:7" ht="16.5" hidden="1" customHeight="1" x14ac:dyDescent="0.3">
      <c r="B642" s="196">
        <v>44427</v>
      </c>
      <c r="C642" s="225" t="s">
        <v>126</v>
      </c>
      <c r="D642" s="133"/>
      <c r="E642" s="225" t="s">
        <v>127</v>
      </c>
      <c r="F642" s="353">
        <v>10000</v>
      </c>
      <c r="G642" s="227" t="s">
        <v>128</v>
      </c>
    </row>
    <row r="643" spans="2:7" ht="16.5" hidden="1" customHeight="1" x14ac:dyDescent="0.3">
      <c r="B643" s="196">
        <v>44428</v>
      </c>
      <c r="C643" s="225" t="s">
        <v>126</v>
      </c>
      <c r="D643" s="133"/>
      <c r="E643" s="225" t="s">
        <v>127</v>
      </c>
      <c r="F643" s="353">
        <v>20000</v>
      </c>
      <c r="G643" s="227" t="s">
        <v>128</v>
      </c>
    </row>
    <row r="644" spans="2:7" ht="16.5" hidden="1" customHeight="1" x14ac:dyDescent="0.3">
      <c r="B644" s="196">
        <v>44428</v>
      </c>
      <c r="C644" s="225" t="s">
        <v>126</v>
      </c>
      <c r="D644" s="133"/>
      <c r="E644" s="225" t="s">
        <v>127</v>
      </c>
      <c r="F644" s="353">
        <v>20000</v>
      </c>
      <c r="G644" s="227" t="s">
        <v>128</v>
      </c>
    </row>
    <row r="645" spans="2:7" ht="16.5" hidden="1" customHeight="1" x14ac:dyDescent="0.3">
      <c r="B645" s="196">
        <v>44431</v>
      </c>
      <c r="C645" s="225" t="s">
        <v>126</v>
      </c>
      <c r="D645" s="133"/>
      <c r="E645" s="225" t="s">
        <v>127</v>
      </c>
      <c r="F645" s="353">
        <v>270000</v>
      </c>
      <c r="G645" s="227" t="s">
        <v>128</v>
      </c>
    </row>
    <row r="646" spans="2:7" ht="16.5" hidden="1" customHeight="1" x14ac:dyDescent="0.3">
      <c r="B646" s="196">
        <v>44432</v>
      </c>
      <c r="C646" s="225" t="s">
        <v>126</v>
      </c>
      <c r="D646" s="133"/>
      <c r="E646" s="225" t="s">
        <v>127</v>
      </c>
      <c r="F646" s="353">
        <v>100000</v>
      </c>
      <c r="G646" s="227" t="s">
        <v>128</v>
      </c>
    </row>
    <row r="647" spans="2:7" ht="16.5" hidden="1" customHeight="1" x14ac:dyDescent="0.3">
      <c r="B647" s="196">
        <v>44433</v>
      </c>
      <c r="C647" s="225" t="s">
        <v>126</v>
      </c>
      <c r="D647" s="133"/>
      <c r="E647" s="225" t="s">
        <v>127</v>
      </c>
      <c r="F647" s="353">
        <v>100000</v>
      </c>
      <c r="G647" s="227" t="s">
        <v>128</v>
      </c>
    </row>
    <row r="648" spans="2:7" ht="16.5" hidden="1" customHeight="1" x14ac:dyDescent="0.3">
      <c r="B648" s="196">
        <v>44435</v>
      </c>
      <c r="C648" s="225" t="s">
        <v>126</v>
      </c>
      <c r="D648" s="133"/>
      <c r="E648" s="225" t="s">
        <v>127</v>
      </c>
      <c r="F648" s="353">
        <v>1280000</v>
      </c>
      <c r="G648" s="227" t="s">
        <v>128</v>
      </c>
    </row>
    <row r="649" spans="2:7" ht="16.5" hidden="1" customHeight="1" x14ac:dyDescent="0.3">
      <c r="B649" s="196">
        <v>44438</v>
      </c>
      <c r="C649" s="225" t="s">
        <v>126</v>
      </c>
      <c r="D649" s="133"/>
      <c r="E649" s="225" t="s">
        <v>127</v>
      </c>
      <c r="F649" s="353">
        <v>10000</v>
      </c>
      <c r="G649" s="227" t="s">
        <v>128</v>
      </c>
    </row>
    <row r="650" spans="2:7" ht="16.5" hidden="1" customHeight="1" x14ac:dyDescent="0.3">
      <c r="B650" s="196">
        <v>44438</v>
      </c>
      <c r="C650" s="225" t="s">
        <v>126</v>
      </c>
      <c r="D650" s="133"/>
      <c r="E650" s="225" t="s">
        <v>127</v>
      </c>
      <c r="F650" s="353">
        <v>60000</v>
      </c>
      <c r="G650" s="227" t="s">
        <v>128</v>
      </c>
    </row>
    <row r="651" spans="2:7" ht="16.5" hidden="1" customHeight="1" x14ac:dyDescent="0.3">
      <c r="B651" s="196">
        <v>44439</v>
      </c>
      <c r="C651" s="225" t="s">
        <v>126</v>
      </c>
      <c r="D651" s="133"/>
      <c r="E651" s="225" t="s">
        <v>127</v>
      </c>
      <c r="F651" s="353">
        <v>50000</v>
      </c>
      <c r="G651" s="227" t="s">
        <v>128</v>
      </c>
    </row>
    <row r="652" spans="2:7" ht="16.5" hidden="1" customHeight="1" x14ac:dyDescent="0.3">
      <c r="B652" s="196">
        <v>44439</v>
      </c>
      <c r="C652" s="225" t="s">
        <v>126</v>
      </c>
      <c r="D652" s="133"/>
      <c r="E652" s="225" t="s">
        <v>127</v>
      </c>
      <c r="F652" s="353">
        <v>10000</v>
      </c>
      <c r="G652" s="227" t="s">
        <v>128</v>
      </c>
    </row>
    <row r="653" spans="2:7" ht="17.25" hidden="1" customHeight="1" thickBot="1" x14ac:dyDescent="0.35">
      <c r="B653" s="45">
        <v>44439</v>
      </c>
      <c r="C653" s="238" t="s">
        <v>126</v>
      </c>
      <c r="D653" s="241"/>
      <c r="E653" s="238" t="s">
        <v>127</v>
      </c>
      <c r="F653" s="353">
        <v>20000</v>
      </c>
      <c r="G653" s="244" t="s">
        <v>128</v>
      </c>
    </row>
    <row r="654" spans="2:7" ht="16.5" hidden="1" customHeight="1" x14ac:dyDescent="0.3">
      <c r="B654" s="283">
        <v>44440</v>
      </c>
      <c r="C654" s="285" t="s">
        <v>126</v>
      </c>
      <c r="D654" s="230"/>
      <c r="E654" s="285" t="s">
        <v>127</v>
      </c>
      <c r="F654" s="404">
        <v>30000</v>
      </c>
      <c r="G654" s="235" t="s">
        <v>128</v>
      </c>
    </row>
    <row r="655" spans="2:7" ht="16.5" hidden="1" customHeight="1" x14ac:dyDescent="0.3">
      <c r="B655" s="402">
        <v>44440</v>
      </c>
      <c r="C655" s="225" t="s">
        <v>126</v>
      </c>
      <c r="D655" s="133"/>
      <c r="E655" s="225" t="s">
        <v>127</v>
      </c>
      <c r="F655" s="405">
        <v>70000</v>
      </c>
      <c r="G655" s="227" t="s">
        <v>128</v>
      </c>
    </row>
    <row r="656" spans="2:7" ht="16.5" hidden="1" customHeight="1" x14ac:dyDescent="0.3">
      <c r="B656" s="402">
        <v>44440</v>
      </c>
      <c r="C656" s="225" t="s">
        <v>126</v>
      </c>
      <c r="D656" s="133"/>
      <c r="E656" s="225" t="s">
        <v>127</v>
      </c>
      <c r="F656" s="405">
        <v>10000</v>
      </c>
      <c r="G656" s="227" t="s">
        <v>128</v>
      </c>
    </row>
    <row r="657" spans="2:7" ht="16.5" hidden="1" customHeight="1" x14ac:dyDescent="0.3">
      <c r="B657" s="402">
        <v>44441</v>
      </c>
      <c r="C657" s="225" t="s">
        <v>126</v>
      </c>
      <c r="D657" s="133"/>
      <c r="E657" s="225" t="s">
        <v>127</v>
      </c>
      <c r="F657" s="405">
        <v>10000</v>
      </c>
      <c r="G657" s="227" t="s">
        <v>128</v>
      </c>
    </row>
    <row r="658" spans="2:7" ht="16.5" hidden="1" customHeight="1" x14ac:dyDescent="0.3">
      <c r="B658" s="402">
        <v>44442</v>
      </c>
      <c r="C658" s="225" t="s">
        <v>126</v>
      </c>
      <c r="D658" s="133"/>
      <c r="E658" s="225" t="s">
        <v>127</v>
      </c>
      <c r="F658" s="405">
        <v>100000</v>
      </c>
      <c r="G658" s="227" t="s">
        <v>128</v>
      </c>
    </row>
    <row r="659" spans="2:7" ht="16.5" hidden="1" customHeight="1" x14ac:dyDescent="0.3">
      <c r="B659" s="402">
        <v>44442</v>
      </c>
      <c r="C659" s="225" t="s">
        <v>126</v>
      </c>
      <c r="D659" s="133"/>
      <c r="E659" s="225" t="s">
        <v>127</v>
      </c>
      <c r="F659" s="405">
        <v>270000</v>
      </c>
      <c r="G659" s="227" t="s">
        <v>128</v>
      </c>
    </row>
    <row r="660" spans="2:7" ht="16.5" hidden="1" customHeight="1" x14ac:dyDescent="0.3">
      <c r="B660" s="402">
        <v>44445</v>
      </c>
      <c r="C660" s="225" t="s">
        <v>126</v>
      </c>
      <c r="D660" s="133"/>
      <c r="E660" s="225" t="s">
        <v>127</v>
      </c>
      <c r="F660" s="405">
        <v>100000</v>
      </c>
      <c r="G660" s="227" t="s">
        <v>128</v>
      </c>
    </row>
    <row r="661" spans="2:7" ht="16.5" hidden="1" customHeight="1" x14ac:dyDescent="0.3">
      <c r="B661" s="402">
        <v>44447</v>
      </c>
      <c r="C661" s="225" t="s">
        <v>126</v>
      </c>
      <c r="D661" s="133"/>
      <c r="E661" s="225" t="s">
        <v>127</v>
      </c>
      <c r="F661" s="405">
        <v>515000</v>
      </c>
      <c r="G661" s="227" t="s">
        <v>128</v>
      </c>
    </row>
    <row r="662" spans="2:7" ht="16.5" hidden="1" customHeight="1" x14ac:dyDescent="0.3">
      <c r="B662" s="402">
        <v>44448</v>
      </c>
      <c r="C662" s="225" t="s">
        <v>126</v>
      </c>
      <c r="D662" s="133"/>
      <c r="E662" s="225" t="s">
        <v>127</v>
      </c>
      <c r="F662" s="405">
        <v>100000</v>
      </c>
      <c r="G662" s="227" t="s">
        <v>128</v>
      </c>
    </row>
    <row r="663" spans="2:7" ht="16.5" hidden="1" customHeight="1" x14ac:dyDescent="0.3">
      <c r="B663" s="402">
        <v>44448</v>
      </c>
      <c r="C663" s="225" t="s">
        <v>126</v>
      </c>
      <c r="D663" s="133"/>
      <c r="E663" s="225" t="s">
        <v>127</v>
      </c>
      <c r="F663" s="405">
        <v>20000</v>
      </c>
      <c r="G663" s="227" t="s">
        <v>128</v>
      </c>
    </row>
    <row r="664" spans="2:7" ht="16.5" hidden="1" customHeight="1" x14ac:dyDescent="0.3">
      <c r="B664" s="402">
        <v>44449</v>
      </c>
      <c r="C664" s="225" t="s">
        <v>126</v>
      </c>
      <c r="D664" s="133"/>
      <c r="E664" s="225" t="s">
        <v>127</v>
      </c>
      <c r="F664" s="405">
        <v>50000</v>
      </c>
      <c r="G664" s="227" t="s">
        <v>128</v>
      </c>
    </row>
    <row r="665" spans="2:7" ht="16.5" hidden="1" customHeight="1" x14ac:dyDescent="0.3">
      <c r="B665" s="402">
        <v>44449</v>
      </c>
      <c r="C665" s="225" t="s">
        <v>126</v>
      </c>
      <c r="D665" s="133"/>
      <c r="E665" s="225" t="s">
        <v>127</v>
      </c>
      <c r="F665" s="405">
        <v>10000</v>
      </c>
      <c r="G665" s="227" t="s">
        <v>128</v>
      </c>
    </row>
    <row r="666" spans="2:7" ht="16.5" hidden="1" customHeight="1" x14ac:dyDescent="0.3">
      <c r="B666" s="402">
        <v>44449</v>
      </c>
      <c r="C666" s="225" t="s">
        <v>126</v>
      </c>
      <c r="D666" s="133"/>
      <c r="E666" s="225" t="s">
        <v>127</v>
      </c>
      <c r="F666" s="405">
        <v>20000</v>
      </c>
      <c r="G666" s="227" t="s">
        <v>128</v>
      </c>
    </row>
    <row r="667" spans="2:7" ht="16.5" hidden="1" customHeight="1" x14ac:dyDescent="0.3">
      <c r="B667" s="402">
        <v>44449</v>
      </c>
      <c r="C667" s="225" t="s">
        <v>126</v>
      </c>
      <c r="D667" s="133"/>
      <c r="E667" s="225" t="s">
        <v>127</v>
      </c>
      <c r="F667" s="405">
        <v>10000</v>
      </c>
      <c r="G667" s="227" t="s">
        <v>128</v>
      </c>
    </row>
    <row r="668" spans="2:7" ht="16.5" hidden="1" customHeight="1" x14ac:dyDescent="0.3">
      <c r="B668" s="402">
        <v>44452</v>
      </c>
      <c r="C668" s="225" t="s">
        <v>126</v>
      </c>
      <c r="D668" s="133"/>
      <c r="E668" s="225" t="s">
        <v>127</v>
      </c>
      <c r="F668" s="405">
        <v>80000</v>
      </c>
      <c r="G668" s="227" t="s">
        <v>128</v>
      </c>
    </row>
    <row r="669" spans="2:7" ht="16.5" hidden="1" customHeight="1" x14ac:dyDescent="0.3">
      <c r="B669" s="402">
        <v>44454</v>
      </c>
      <c r="C669" s="225" t="s">
        <v>126</v>
      </c>
      <c r="D669" s="133"/>
      <c r="E669" s="225" t="s">
        <v>127</v>
      </c>
      <c r="F669" s="405">
        <v>5000</v>
      </c>
      <c r="G669" s="227" t="s">
        <v>128</v>
      </c>
    </row>
    <row r="670" spans="2:7" ht="16.5" hidden="1" customHeight="1" x14ac:dyDescent="0.3">
      <c r="B670" s="402">
        <v>44455</v>
      </c>
      <c r="C670" s="225" t="s">
        <v>126</v>
      </c>
      <c r="D670" s="133"/>
      <c r="E670" s="225" t="s">
        <v>127</v>
      </c>
      <c r="F670" s="405">
        <v>100000</v>
      </c>
      <c r="G670" s="227" t="s">
        <v>128</v>
      </c>
    </row>
    <row r="671" spans="2:7" ht="16.5" hidden="1" customHeight="1" x14ac:dyDescent="0.3">
      <c r="B671" s="402">
        <v>44455</v>
      </c>
      <c r="C671" s="225" t="s">
        <v>126</v>
      </c>
      <c r="D671" s="133"/>
      <c r="E671" s="225" t="s">
        <v>127</v>
      </c>
      <c r="F671" s="405">
        <v>10000</v>
      </c>
      <c r="G671" s="227" t="s">
        <v>128</v>
      </c>
    </row>
    <row r="672" spans="2:7" ht="16.5" hidden="1" customHeight="1" x14ac:dyDescent="0.3">
      <c r="B672" s="402">
        <v>44456</v>
      </c>
      <c r="C672" s="225" t="s">
        <v>126</v>
      </c>
      <c r="D672" s="133"/>
      <c r="E672" s="225" t="s">
        <v>127</v>
      </c>
      <c r="F672" s="405">
        <v>1155000</v>
      </c>
      <c r="G672" s="227" t="s">
        <v>128</v>
      </c>
    </row>
    <row r="673" spans="2:7" ht="16.5" hidden="1" customHeight="1" x14ac:dyDescent="0.3">
      <c r="B673" s="402">
        <v>44462</v>
      </c>
      <c r="C673" s="225" t="s">
        <v>126</v>
      </c>
      <c r="D673" s="133"/>
      <c r="E673" s="225" t="s">
        <v>127</v>
      </c>
      <c r="F673" s="405">
        <v>10000</v>
      </c>
      <c r="G673" s="227" t="s">
        <v>128</v>
      </c>
    </row>
    <row r="674" spans="2:7" ht="16.5" hidden="1" customHeight="1" x14ac:dyDescent="0.3">
      <c r="B674" s="402">
        <v>44462</v>
      </c>
      <c r="C674" s="225" t="s">
        <v>126</v>
      </c>
      <c r="D674" s="133"/>
      <c r="E674" s="225" t="s">
        <v>127</v>
      </c>
      <c r="F674" s="405">
        <v>20000</v>
      </c>
      <c r="G674" s="227" t="s">
        <v>128</v>
      </c>
    </row>
    <row r="675" spans="2:7" ht="16.5" hidden="1" customHeight="1" x14ac:dyDescent="0.3">
      <c r="B675" s="402">
        <v>44462</v>
      </c>
      <c r="C675" s="225" t="s">
        <v>126</v>
      </c>
      <c r="D675" s="133"/>
      <c r="E675" s="225" t="s">
        <v>127</v>
      </c>
      <c r="F675" s="405">
        <v>20000</v>
      </c>
      <c r="G675" s="227" t="s">
        <v>128</v>
      </c>
    </row>
    <row r="676" spans="2:7" ht="16.5" hidden="1" customHeight="1" x14ac:dyDescent="0.3">
      <c r="B676" s="402">
        <v>44462</v>
      </c>
      <c r="C676" s="225" t="s">
        <v>126</v>
      </c>
      <c r="D676" s="133"/>
      <c r="E676" s="225" t="s">
        <v>127</v>
      </c>
      <c r="F676" s="405">
        <v>50000</v>
      </c>
      <c r="G676" s="227" t="s">
        <v>128</v>
      </c>
    </row>
    <row r="677" spans="2:7" ht="16.5" hidden="1" customHeight="1" x14ac:dyDescent="0.3">
      <c r="B677" s="402">
        <v>44466</v>
      </c>
      <c r="C677" s="225" t="s">
        <v>126</v>
      </c>
      <c r="D677" s="133"/>
      <c r="E677" s="225" t="s">
        <v>127</v>
      </c>
      <c r="F677" s="405">
        <v>360000</v>
      </c>
      <c r="G677" s="227" t="s">
        <v>128</v>
      </c>
    </row>
    <row r="678" spans="2:7" ht="16.5" hidden="1" customHeight="1" x14ac:dyDescent="0.3">
      <c r="B678" s="402">
        <v>44467</v>
      </c>
      <c r="C678" s="225" t="s">
        <v>126</v>
      </c>
      <c r="D678" s="133"/>
      <c r="E678" s="225" t="s">
        <v>127</v>
      </c>
      <c r="F678" s="405">
        <v>10000</v>
      </c>
      <c r="G678" s="227" t="s">
        <v>128</v>
      </c>
    </row>
    <row r="679" spans="2:7" ht="16.5" hidden="1" customHeight="1" x14ac:dyDescent="0.3">
      <c r="B679" s="402">
        <v>44468</v>
      </c>
      <c r="C679" s="225" t="s">
        <v>126</v>
      </c>
      <c r="D679" s="133"/>
      <c r="E679" s="225" t="s">
        <v>127</v>
      </c>
      <c r="F679" s="405">
        <v>10000</v>
      </c>
      <c r="G679" s="227" t="s">
        <v>128</v>
      </c>
    </row>
    <row r="680" spans="2:7" ht="17.25" hidden="1" customHeight="1" thickBot="1" x14ac:dyDescent="0.35">
      <c r="B680" s="403">
        <v>44468</v>
      </c>
      <c r="C680" s="234" t="s">
        <v>126</v>
      </c>
      <c r="D680" s="134"/>
      <c r="E680" s="234" t="s">
        <v>127</v>
      </c>
      <c r="F680" s="406">
        <v>1265000</v>
      </c>
      <c r="G680" s="236" t="s">
        <v>128</v>
      </c>
    </row>
    <row r="681" spans="2:7" ht="16.5" hidden="1" customHeight="1" x14ac:dyDescent="0.3">
      <c r="B681" s="409">
        <v>44470</v>
      </c>
      <c r="C681" s="285" t="s">
        <v>126</v>
      </c>
      <c r="D681" s="275"/>
      <c r="E681" s="278" t="s">
        <v>127</v>
      </c>
      <c r="F681" s="410">
        <v>30000</v>
      </c>
      <c r="G681" s="235" t="s">
        <v>128</v>
      </c>
    </row>
    <row r="682" spans="2:7" ht="16.5" hidden="1" customHeight="1" x14ac:dyDescent="0.3">
      <c r="B682" s="411">
        <v>44470</v>
      </c>
      <c r="C682" s="225" t="s">
        <v>126</v>
      </c>
      <c r="D682" s="133"/>
      <c r="E682" s="225" t="s">
        <v>127</v>
      </c>
      <c r="F682" s="408">
        <v>20000</v>
      </c>
      <c r="G682" s="227" t="s">
        <v>128</v>
      </c>
    </row>
    <row r="683" spans="2:7" ht="16.5" hidden="1" customHeight="1" x14ac:dyDescent="0.3">
      <c r="B683" s="411">
        <v>44474</v>
      </c>
      <c r="C683" s="225" t="s">
        <v>126</v>
      </c>
      <c r="D683" s="133"/>
      <c r="E683" s="225" t="s">
        <v>127</v>
      </c>
      <c r="F683" s="408">
        <v>100000</v>
      </c>
      <c r="G683" s="227" t="s">
        <v>128</v>
      </c>
    </row>
    <row r="684" spans="2:7" ht="16.5" hidden="1" customHeight="1" x14ac:dyDescent="0.3">
      <c r="B684" s="411">
        <v>44474</v>
      </c>
      <c r="C684" s="225" t="s">
        <v>126</v>
      </c>
      <c r="D684" s="133"/>
      <c r="E684" s="225" t="s">
        <v>127</v>
      </c>
      <c r="F684" s="408">
        <v>100000</v>
      </c>
      <c r="G684" s="227" t="s">
        <v>128</v>
      </c>
    </row>
    <row r="685" spans="2:7" ht="16.5" hidden="1" customHeight="1" x14ac:dyDescent="0.3">
      <c r="B685" s="411">
        <v>44474</v>
      </c>
      <c r="C685" s="225" t="s">
        <v>126</v>
      </c>
      <c r="D685" s="133"/>
      <c r="E685" s="225" t="s">
        <v>127</v>
      </c>
      <c r="F685" s="408">
        <v>315050</v>
      </c>
      <c r="G685" s="227" t="s">
        <v>128</v>
      </c>
    </row>
    <row r="686" spans="2:7" ht="16.5" hidden="1" customHeight="1" x14ac:dyDescent="0.3">
      <c r="B686" s="411">
        <v>44474</v>
      </c>
      <c r="C686" s="225" t="s">
        <v>126</v>
      </c>
      <c r="D686" s="133"/>
      <c r="E686" s="225" t="s">
        <v>127</v>
      </c>
      <c r="F686" s="408">
        <v>100000</v>
      </c>
      <c r="G686" s="227" t="s">
        <v>128</v>
      </c>
    </row>
    <row r="687" spans="2:7" ht="16.5" hidden="1" customHeight="1" x14ac:dyDescent="0.3">
      <c r="B687" s="411">
        <v>44475</v>
      </c>
      <c r="C687" s="225" t="s">
        <v>126</v>
      </c>
      <c r="D687" s="133"/>
      <c r="E687" s="225" t="s">
        <v>127</v>
      </c>
      <c r="F687" s="408">
        <v>600000</v>
      </c>
      <c r="G687" s="227" t="s">
        <v>128</v>
      </c>
    </row>
    <row r="688" spans="2:7" ht="16.5" hidden="1" customHeight="1" x14ac:dyDescent="0.3">
      <c r="B688" s="411">
        <v>44475</v>
      </c>
      <c r="C688" s="225" t="s">
        <v>126</v>
      </c>
      <c r="D688" s="133"/>
      <c r="E688" s="225" t="s">
        <v>127</v>
      </c>
      <c r="F688" s="408">
        <v>30000</v>
      </c>
      <c r="G688" s="227" t="s">
        <v>128</v>
      </c>
    </row>
    <row r="689" spans="2:7" ht="16.5" hidden="1" customHeight="1" x14ac:dyDescent="0.3">
      <c r="B689" s="411">
        <v>44476</v>
      </c>
      <c r="C689" s="225" t="s">
        <v>126</v>
      </c>
      <c r="D689" s="133"/>
      <c r="E689" s="225" t="s">
        <v>127</v>
      </c>
      <c r="F689" s="408">
        <v>489885</v>
      </c>
      <c r="G689" s="227" t="s">
        <v>128</v>
      </c>
    </row>
    <row r="690" spans="2:7" ht="16.5" hidden="1" customHeight="1" x14ac:dyDescent="0.3">
      <c r="B690" s="411">
        <v>44477</v>
      </c>
      <c r="C690" s="225" t="s">
        <v>126</v>
      </c>
      <c r="D690" s="133"/>
      <c r="E690" s="225" t="s">
        <v>127</v>
      </c>
      <c r="F690" s="408">
        <v>19670</v>
      </c>
      <c r="G690" s="227" t="s">
        <v>128</v>
      </c>
    </row>
    <row r="691" spans="2:7" ht="16.5" hidden="1" customHeight="1" x14ac:dyDescent="0.3">
      <c r="B691" s="411">
        <v>44481</v>
      </c>
      <c r="C691" s="225" t="s">
        <v>126</v>
      </c>
      <c r="D691" s="133"/>
      <c r="E691" s="225" t="s">
        <v>127</v>
      </c>
      <c r="F691" s="408">
        <v>50000</v>
      </c>
      <c r="G691" s="227" t="s">
        <v>128</v>
      </c>
    </row>
    <row r="692" spans="2:7" ht="16.5" hidden="1" customHeight="1" x14ac:dyDescent="0.3">
      <c r="B692" s="411">
        <v>44481</v>
      </c>
      <c r="C692" s="225" t="s">
        <v>126</v>
      </c>
      <c r="D692" s="133"/>
      <c r="E692" s="225" t="s">
        <v>127</v>
      </c>
      <c r="F692" s="408">
        <v>10000</v>
      </c>
      <c r="G692" s="227" t="s">
        <v>128</v>
      </c>
    </row>
    <row r="693" spans="2:7" ht="16.5" hidden="1" customHeight="1" x14ac:dyDescent="0.3">
      <c r="B693" s="411">
        <v>44481</v>
      </c>
      <c r="C693" s="225" t="s">
        <v>126</v>
      </c>
      <c r="D693" s="133"/>
      <c r="E693" s="225" t="s">
        <v>127</v>
      </c>
      <c r="F693" s="408">
        <v>20000</v>
      </c>
      <c r="G693" s="227" t="s">
        <v>128</v>
      </c>
    </row>
    <row r="694" spans="2:7" ht="16.5" hidden="1" customHeight="1" x14ac:dyDescent="0.3">
      <c r="B694" s="411">
        <v>44481</v>
      </c>
      <c r="C694" s="225" t="s">
        <v>126</v>
      </c>
      <c r="D694" s="133"/>
      <c r="E694" s="225" t="s">
        <v>127</v>
      </c>
      <c r="F694" s="408">
        <v>10000</v>
      </c>
      <c r="G694" s="227" t="s">
        <v>128</v>
      </c>
    </row>
    <row r="695" spans="2:7" ht="16.5" hidden="1" customHeight="1" x14ac:dyDescent="0.3">
      <c r="B695" s="411">
        <v>44481</v>
      </c>
      <c r="C695" s="225" t="s">
        <v>126</v>
      </c>
      <c r="D695" s="133"/>
      <c r="E695" s="225" t="s">
        <v>127</v>
      </c>
      <c r="F695" s="408">
        <v>19505</v>
      </c>
      <c r="G695" s="227" t="s">
        <v>128</v>
      </c>
    </row>
    <row r="696" spans="2:7" ht="16.5" hidden="1" customHeight="1" x14ac:dyDescent="0.3">
      <c r="B696" s="411">
        <v>44481</v>
      </c>
      <c r="C696" s="225" t="s">
        <v>126</v>
      </c>
      <c r="D696" s="133"/>
      <c r="E696" s="225" t="s">
        <v>127</v>
      </c>
      <c r="F696" s="408">
        <v>10000</v>
      </c>
      <c r="G696" s="227" t="s">
        <v>128</v>
      </c>
    </row>
    <row r="697" spans="2:7" ht="16.5" hidden="1" customHeight="1" x14ac:dyDescent="0.3">
      <c r="B697" s="411">
        <v>44483</v>
      </c>
      <c r="C697" s="225" t="s">
        <v>126</v>
      </c>
      <c r="D697" s="133"/>
      <c r="E697" s="225" t="s">
        <v>127</v>
      </c>
      <c r="F697" s="408">
        <v>82910</v>
      </c>
      <c r="G697" s="227" t="s">
        <v>128</v>
      </c>
    </row>
    <row r="698" spans="2:7" ht="16.5" hidden="1" customHeight="1" x14ac:dyDescent="0.3">
      <c r="B698" s="411">
        <v>44487</v>
      </c>
      <c r="C698" s="225" t="s">
        <v>126</v>
      </c>
      <c r="D698" s="133"/>
      <c r="E698" s="225" t="s">
        <v>127</v>
      </c>
      <c r="F698" s="408">
        <v>1266640</v>
      </c>
      <c r="G698" s="227" t="s">
        <v>128</v>
      </c>
    </row>
    <row r="699" spans="2:7" ht="16.5" hidden="1" customHeight="1" x14ac:dyDescent="0.3">
      <c r="B699" s="411">
        <v>44489</v>
      </c>
      <c r="C699" s="225" t="s">
        <v>126</v>
      </c>
      <c r="D699" s="133"/>
      <c r="E699" s="225" t="s">
        <v>127</v>
      </c>
      <c r="F699" s="408">
        <v>20000</v>
      </c>
      <c r="G699" s="227" t="s">
        <v>128</v>
      </c>
    </row>
    <row r="700" spans="2:7" ht="16.5" hidden="1" customHeight="1" x14ac:dyDescent="0.3">
      <c r="B700" s="411">
        <v>44489</v>
      </c>
      <c r="C700" s="225" t="s">
        <v>126</v>
      </c>
      <c r="D700" s="133"/>
      <c r="E700" s="225" t="s">
        <v>127</v>
      </c>
      <c r="F700" s="408">
        <v>20000</v>
      </c>
      <c r="G700" s="227" t="s">
        <v>128</v>
      </c>
    </row>
    <row r="701" spans="2:7" ht="16.5" hidden="1" customHeight="1" x14ac:dyDescent="0.3">
      <c r="B701" s="411">
        <v>44489</v>
      </c>
      <c r="C701" s="225" t="s">
        <v>126</v>
      </c>
      <c r="D701" s="133"/>
      <c r="E701" s="225" t="s">
        <v>127</v>
      </c>
      <c r="F701" s="408">
        <v>38900</v>
      </c>
      <c r="G701" s="227" t="s">
        <v>128</v>
      </c>
    </row>
    <row r="702" spans="2:7" ht="16.5" hidden="1" customHeight="1" x14ac:dyDescent="0.3">
      <c r="B702" s="411">
        <v>44491</v>
      </c>
      <c r="C702" s="225" t="s">
        <v>126</v>
      </c>
      <c r="D702" s="133"/>
      <c r="E702" s="225" t="s">
        <v>127</v>
      </c>
      <c r="F702" s="408">
        <v>256480</v>
      </c>
      <c r="G702" s="227" t="s">
        <v>128</v>
      </c>
    </row>
    <row r="703" spans="2:7" ht="16.5" hidden="1" customHeight="1" x14ac:dyDescent="0.3">
      <c r="B703" s="411">
        <v>44494</v>
      </c>
      <c r="C703" s="225" t="s">
        <v>126</v>
      </c>
      <c r="D703" s="133"/>
      <c r="E703" s="225" t="s">
        <v>127</v>
      </c>
      <c r="F703" s="408">
        <v>88955</v>
      </c>
      <c r="G703" s="227" t="s">
        <v>128</v>
      </c>
    </row>
    <row r="704" spans="2:7" ht="16.5" hidden="1" customHeight="1" x14ac:dyDescent="0.3">
      <c r="B704" s="411">
        <v>44496</v>
      </c>
      <c r="C704" s="225" t="s">
        <v>126</v>
      </c>
      <c r="D704" s="133"/>
      <c r="E704" s="225" t="s">
        <v>127</v>
      </c>
      <c r="F704" s="408">
        <v>1262840</v>
      </c>
      <c r="G704" s="227" t="s">
        <v>128</v>
      </c>
    </row>
    <row r="705" spans="2:7" ht="16.5" hidden="1" customHeight="1" x14ac:dyDescent="0.3">
      <c r="B705" s="411">
        <v>44496</v>
      </c>
      <c r="C705" s="225" t="s">
        <v>126</v>
      </c>
      <c r="D705" s="133"/>
      <c r="E705" s="225" t="s">
        <v>127</v>
      </c>
      <c r="F705" s="408">
        <v>100000</v>
      </c>
      <c r="G705" s="227" t="s">
        <v>128</v>
      </c>
    </row>
    <row r="706" spans="2:7" ht="16.5" hidden="1" customHeight="1" x14ac:dyDescent="0.3">
      <c r="B706" s="411">
        <v>44497</v>
      </c>
      <c r="C706" s="225" t="s">
        <v>126</v>
      </c>
      <c r="D706" s="133"/>
      <c r="E706" s="225" t="s">
        <v>127</v>
      </c>
      <c r="F706" s="408">
        <v>48735</v>
      </c>
      <c r="G706" s="227" t="s">
        <v>128</v>
      </c>
    </row>
    <row r="707" spans="2:7" ht="16.5" hidden="1" customHeight="1" x14ac:dyDescent="0.3">
      <c r="B707" s="411">
        <v>44498</v>
      </c>
      <c r="C707" s="225" t="s">
        <v>126</v>
      </c>
      <c r="D707" s="133"/>
      <c r="E707" s="225" t="s">
        <v>127</v>
      </c>
      <c r="F707" s="408">
        <v>30000</v>
      </c>
      <c r="G707" s="227" t="s">
        <v>128</v>
      </c>
    </row>
    <row r="708" spans="2:7" ht="16.5" hidden="1" customHeight="1" x14ac:dyDescent="0.3">
      <c r="B708" s="411">
        <v>44498</v>
      </c>
      <c r="C708" s="225" t="s">
        <v>126</v>
      </c>
      <c r="D708" s="133"/>
      <c r="E708" s="225" t="s">
        <v>127</v>
      </c>
      <c r="F708" s="408">
        <v>10000</v>
      </c>
      <c r="G708" s="227" t="s">
        <v>128</v>
      </c>
    </row>
    <row r="709" spans="2:7" ht="16.5" hidden="1" customHeight="1" x14ac:dyDescent="0.3">
      <c r="B709" s="411">
        <v>44498</v>
      </c>
      <c r="C709" s="225" t="s">
        <v>126</v>
      </c>
      <c r="D709" s="133"/>
      <c r="E709" s="225" t="s">
        <v>127</v>
      </c>
      <c r="F709" s="408">
        <v>18900</v>
      </c>
      <c r="G709" s="227" t="s">
        <v>128</v>
      </c>
    </row>
    <row r="710" spans="2:7" ht="16.5" hidden="1" customHeight="1" x14ac:dyDescent="0.3">
      <c r="B710" s="411">
        <v>44498</v>
      </c>
      <c r="C710" s="225" t="s">
        <v>126</v>
      </c>
      <c r="D710" s="133"/>
      <c r="E710" s="225" t="s">
        <v>127</v>
      </c>
      <c r="F710" s="408">
        <v>14120</v>
      </c>
      <c r="G710" s="227" t="s">
        <v>128</v>
      </c>
    </row>
    <row r="711" spans="2:7" ht="17.25" hidden="1" customHeight="1" thickBot="1" x14ac:dyDescent="0.35">
      <c r="B711" s="412">
        <v>44499</v>
      </c>
      <c r="C711" s="234" t="s">
        <v>126</v>
      </c>
      <c r="D711" s="134"/>
      <c r="E711" s="234" t="s">
        <v>127</v>
      </c>
      <c r="F711" s="413">
        <v>100000</v>
      </c>
      <c r="G711" s="236" t="s">
        <v>128</v>
      </c>
    </row>
    <row r="712" spans="2:7" ht="16.5" hidden="1" customHeight="1" x14ac:dyDescent="0.3">
      <c r="B712" s="419" t="s">
        <v>462</v>
      </c>
      <c r="C712" s="278" t="s">
        <v>126</v>
      </c>
      <c r="D712" s="275"/>
      <c r="E712" s="278" t="s">
        <v>127</v>
      </c>
      <c r="F712" s="415">
        <v>30000</v>
      </c>
      <c r="G712" s="235" t="s">
        <v>128</v>
      </c>
    </row>
    <row r="713" spans="2:7" ht="16.5" hidden="1" customHeight="1" x14ac:dyDescent="0.3">
      <c r="B713" s="420" t="s">
        <v>462</v>
      </c>
      <c r="C713" s="225" t="s">
        <v>126</v>
      </c>
      <c r="D713" s="133"/>
      <c r="E713" s="225" t="s">
        <v>127</v>
      </c>
      <c r="F713" s="414">
        <v>10000</v>
      </c>
      <c r="G713" s="227" t="s">
        <v>128</v>
      </c>
    </row>
    <row r="714" spans="2:7" ht="16.5" hidden="1" customHeight="1" x14ac:dyDescent="0.3">
      <c r="B714" s="420" t="s">
        <v>462</v>
      </c>
      <c r="C714" s="225" t="s">
        <v>126</v>
      </c>
      <c r="D714" s="133"/>
      <c r="E714" s="225" t="s">
        <v>127</v>
      </c>
      <c r="F714" s="414">
        <v>50000</v>
      </c>
      <c r="G714" s="227" t="s">
        <v>128</v>
      </c>
    </row>
    <row r="715" spans="2:7" ht="16.5" hidden="1" customHeight="1" x14ac:dyDescent="0.3">
      <c r="B715" s="420" t="s">
        <v>462</v>
      </c>
      <c r="C715" s="225" t="s">
        <v>126</v>
      </c>
      <c r="D715" s="133"/>
      <c r="E715" s="225" t="s">
        <v>127</v>
      </c>
      <c r="F715" s="414">
        <v>14065</v>
      </c>
      <c r="G715" s="227" t="s">
        <v>128</v>
      </c>
    </row>
    <row r="716" spans="2:7" ht="16.5" hidden="1" customHeight="1" x14ac:dyDescent="0.3">
      <c r="B716" s="420" t="s">
        <v>462</v>
      </c>
      <c r="C716" s="225" t="s">
        <v>126</v>
      </c>
      <c r="D716" s="133"/>
      <c r="E716" s="225" t="s">
        <v>127</v>
      </c>
      <c r="F716" s="414">
        <v>30000</v>
      </c>
      <c r="G716" s="227" t="s">
        <v>128</v>
      </c>
    </row>
    <row r="717" spans="2:7" ht="16.5" hidden="1" customHeight="1" x14ac:dyDescent="0.3">
      <c r="B717" s="420" t="s">
        <v>462</v>
      </c>
      <c r="C717" s="225" t="s">
        <v>126</v>
      </c>
      <c r="D717" s="133"/>
      <c r="E717" s="225" t="s">
        <v>127</v>
      </c>
      <c r="F717" s="414">
        <v>10000</v>
      </c>
      <c r="G717" s="227" t="s">
        <v>128</v>
      </c>
    </row>
    <row r="718" spans="2:7" ht="16.5" hidden="1" customHeight="1" x14ac:dyDescent="0.3">
      <c r="B718" s="420" t="s">
        <v>462</v>
      </c>
      <c r="C718" s="225" t="s">
        <v>126</v>
      </c>
      <c r="D718" s="133"/>
      <c r="E718" s="225" t="s">
        <v>127</v>
      </c>
      <c r="F718" s="414">
        <v>20000</v>
      </c>
      <c r="G718" s="227" t="s">
        <v>128</v>
      </c>
    </row>
    <row r="719" spans="2:7" ht="16.5" hidden="1" customHeight="1" x14ac:dyDescent="0.3">
      <c r="B719" s="420" t="s">
        <v>461</v>
      </c>
      <c r="C719" s="225" t="s">
        <v>126</v>
      </c>
      <c r="D719" s="133"/>
      <c r="E719" s="225" t="s">
        <v>127</v>
      </c>
      <c r="F719" s="414">
        <v>325765</v>
      </c>
      <c r="G719" s="227" t="s">
        <v>128</v>
      </c>
    </row>
    <row r="720" spans="2:7" ht="16.5" hidden="1" customHeight="1" x14ac:dyDescent="0.3">
      <c r="B720" s="420" t="s">
        <v>460</v>
      </c>
      <c r="C720" s="225" t="s">
        <v>126</v>
      </c>
      <c r="D720" s="133"/>
      <c r="E720" s="225" t="s">
        <v>127</v>
      </c>
      <c r="F720" s="414">
        <v>100000</v>
      </c>
      <c r="G720" s="227" t="s">
        <v>128</v>
      </c>
    </row>
    <row r="721" spans="2:7" ht="16.5" hidden="1" customHeight="1" x14ac:dyDescent="0.3">
      <c r="B721" s="420" t="s">
        <v>460</v>
      </c>
      <c r="C721" s="225" t="s">
        <v>126</v>
      </c>
      <c r="D721" s="133"/>
      <c r="E721" s="225" t="s">
        <v>127</v>
      </c>
      <c r="F721" s="414">
        <v>100000</v>
      </c>
      <c r="G721" s="227" t="s">
        <v>128</v>
      </c>
    </row>
    <row r="722" spans="2:7" ht="16.5" hidden="1" customHeight="1" x14ac:dyDescent="0.3">
      <c r="B722" s="420" t="s">
        <v>459</v>
      </c>
      <c r="C722" s="225" t="s">
        <v>126</v>
      </c>
      <c r="D722" s="133"/>
      <c r="E722" s="225" t="s">
        <v>127</v>
      </c>
      <c r="F722" s="414">
        <v>10000</v>
      </c>
      <c r="G722" s="227" t="s">
        <v>128</v>
      </c>
    </row>
    <row r="723" spans="2:7" ht="16.5" hidden="1" customHeight="1" x14ac:dyDescent="0.3">
      <c r="B723" s="420" t="s">
        <v>458</v>
      </c>
      <c r="C723" s="225" t="s">
        <v>126</v>
      </c>
      <c r="D723" s="133"/>
      <c r="E723" s="225" t="s">
        <v>127</v>
      </c>
      <c r="F723" s="414">
        <v>489775</v>
      </c>
      <c r="G723" s="227" t="s">
        <v>128</v>
      </c>
    </row>
    <row r="724" spans="2:7" ht="16.5" hidden="1" customHeight="1" x14ac:dyDescent="0.3">
      <c r="B724" s="420" t="s">
        <v>457</v>
      </c>
      <c r="C724" s="225" t="s">
        <v>126</v>
      </c>
      <c r="D724" s="133"/>
      <c r="E724" s="225" t="s">
        <v>127</v>
      </c>
      <c r="F724" s="414">
        <v>50000</v>
      </c>
      <c r="G724" s="227" t="s">
        <v>128</v>
      </c>
    </row>
    <row r="725" spans="2:7" ht="16.5" hidden="1" customHeight="1" x14ac:dyDescent="0.3">
      <c r="B725" s="420" t="s">
        <v>457</v>
      </c>
      <c r="C725" s="225" t="s">
        <v>126</v>
      </c>
      <c r="D725" s="133"/>
      <c r="E725" s="225" t="s">
        <v>127</v>
      </c>
      <c r="F725" s="414">
        <v>10000</v>
      </c>
      <c r="G725" s="227" t="s">
        <v>128</v>
      </c>
    </row>
    <row r="726" spans="2:7" ht="16.5" hidden="1" customHeight="1" x14ac:dyDescent="0.3">
      <c r="B726" s="420" t="s">
        <v>457</v>
      </c>
      <c r="C726" s="225" t="s">
        <v>126</v>
      </c>
      <c r="D726" s="133"/>
      <c r="E726" s="225" t="s">
        <v>127</v>
      </c>
      <c r="F726" s="414">
        <v>10000</v>
      </c>
      <c r="G726" s="227" t="s">
        <v>128</v>
      </c>
    </row>
    <row r="727" spans="2:7" ht="16.5" hidden="1" customHeight="1" x14ac:dyDescent="0.3">
      <c r="B727" s="420" t="s">
        <v>457</v>
      </c>
      <c r="C727" s="225" t="s">
        <v>126</v>
      </c>
      <c r="D727" s="133"/>
      <c r="E727" s="225" t="s">
        <v>127</v>
      </c>
      <c r="F727" s="414">
        <v>39450</v>
      </c>
      <c r="G727" s="227" t="s">
        <v>128</v>
      </c>
    </row>
    <row r="728" spans="2:7" ht="16.5" hidden="1" customHeight="1" x14ac:dyDescent="0.3">
      <c r="B728" s="420" t="s">
        <v>456</v>
      </c>
      <c r="C728" s="225" t="s">
        <v>126</v>
      </c>
      <c r="D728" s="133"/>
      <c r="E728" s="225" t="s">
        <v>127</v>
      </c>
      <c r="F728" s="414">
        <v>78185</v>
      </c>
      <c r="G728" s="227" t="s">
        <v>128</v>
      </c>
    </row>
    <row r="729" spans="2:7" ht="16.5" hidden="1" customHeight="1" x14ac:dyDescent="0.3">
      <c r="B729" s="420" t="s">
        <v>455</v>
      </c>
      <c r="C729" s="225" t="s">
        <v>126</v>
      </c>
      <c r="D729" s="133"/>
      <c r="E729" s="225" t="s">
        <v>127</v>
      </c>
      <c r="F729" s="414">
        <v>100000</v>
      </c>
      <c r="G729" s="227" t="s">
        <v>128</v>
      </c>
    </row>
    <row r="730" spans="2:7" ht="16.5" hidden="1" customHeight="1" x14ac:dyDescent="0.3">
      <c r="B730" s="420" t="s">
        <v>454</v>
      </c>
      <c r="C730" s="225" t="s">
        <v>126</v>
      </c>
      <c r="D730" s="133"/>
      <c r="E730" s="225" t="s">
        <v>127</v>
      </c>
      <c r="F730" s="414">
        <v>4560</v>
      </c>
      <c r="G730" s="227" t="s">
        <v>128</v>
      </c>
    </row>
    <row r="731" spans="2:7" ht="16.5" hidden="1" customHeight="1" x14ac:dyDescent="0.3">
      <c r="B731" s="420" t="s">
        <v>453</v>
      </c>
      <c r="C731" s="225" t="s">
        <v>126</v>
      </c>
      <c r="D731" s="133"/>
      <c r="E731" s="225" t="s">
        <v>127</v>
      </c>
      <c r="F731" s="414">
        <v>1137520</v>
      </c>
      <c r="G731" s="227" t="s">
        <v>128</v>
      </c>
    </row>
    <row r="732" spans="2:7" ht="16.5" hidden="1" customHeight="1" x14ac:dyDescent="0.3">
      <c r="B732" s="420" t="s">
        <v>452</v>
      </c>
      <c r="C732" s="225" t="s">
        <v>126</v>
      </c>
      <c r="D732" s="133"/>
      <c r="E732" s="225" t="s">
        <v>127</v>
      </c>
      <c r="F732" s="414">
        <v>9725</v>
      </c>
      <c r="G732" s="227" t="s">
        <v>128</v>
      </c>
    </row>
    <row r="733" spans="2:7" ht="16.5" hidden="1" customHeight="1" x14ac:dyDescent="0.3">
      <c r="B733" s="420" t="s">
        <v>451</v>
      </c>
      <c r="C733" s="225" t="s">
        <v>126</v>
      </c>
      <c r="D733" s="133"/>
      <c r="E733" s="225" t="s">
        <v>127</v>
      </c>
      <c r="F733" s="414">
        <v>10000</v>
      </c>
      <c r="G733" s="227" t="s">
        <v>128</v>
      </c>
    </row>
    <row r="734" spans="2:7" ht="16.5" hidden="1" customHeight="1" x14ac:dyDescent="0.3">
      <c r="B734" s="420" t="s">
        <v>451</v>
      </c>
      <c r="C734" s="225" t="s">
        <v>126</v>
      </c>
      <c r="D734" s="133"/>
      <c r="E734" s="225" t="s">
        <v>127</v>
      </c>
      <c r="F734" s="414">
        <v>128625</v>
      </c>
      <c r="G734" s="227" t="s">
        <v>128</v>
      </c>
    </row>
    <row r="735" spans="2:7" ht="16.5" hidden="1" customHeight="1" x14ac:dyDescent="0.3">
      <c r="B735" s="420" t="s">
        <v>450</v>
      </c>
      <c r="C735" s="225" t="s">
        <v>126</v>
      </c>
      <c r="D735" s="133"/>
      <c r="E735" s="225" t="s">
        <v>127</v>
      </c>
      <c r="F735" s="414">
        <v>20000</v>
      </c>
      <c r="G735" s="227" t="s">
        <v>128</v>
      </c>
    </row>
    <row r="736" spans="2:7" ht="16.5" hidden="1" customHeight="1" x14ac:dyDescent="0.3">
      <c r="B736" s="420" t="s">
        <v>450</v>
      </c>
      <c r="C736" s="225" t="s">
        <v>126</v>
      </c>
      <c r="D736" s="133"/>
      <c r="E736" s="225" t="s">
        <v>127</v>
      </c>
      <c r="F736" s="414">
        <v>20000</v>
      </c>
      <c r="G736" s="227" t="s">
        <v>128</v>
      </c>
    </row>
    <row r="737" spans="2:7" ht="16.5" hidden="1" customHeight="1" x14ac:dyDescent="0.3">
      <c r="B737" s="420" t="s">
        <v>450</v>
      </c>
      <c r="C737" s="225" t="s">
        <v>126</v>
      </c>
      <c r="D737" s="133"/>
      <c r="E737" s="225" t="s">
        <v>127</v>
      </c>
      <c r="F737" s="414">
        <v>100000</v>
      </c>
      <c r="G737" s="227" t="s">
        <v>128</v>
      </c>
    </row>
    <row r="738" spans="2:7" ht="16.5" hidden="1" customHeight="1" x14ac:dyDescent="0.3">
      <c r="B738" s="420" t="s">
        <v>450</v>
      </c>
      <c r="C738" s="225" t="s">
        <v>126</v>
      </c>
      <c r="D738" s="133"/>
      <c r="E738" s="225" t="s">
        <v>127</v>
      </c>
      <c r="F738" s="414">
        <v>9505</v>
      </c>
      <c r="G738" s="227" t="s">
        <v>128</v>
      </c>
    </row>
    <row r="739" spans="2:7" ht="16.5" hidden="1" customHeight="1" x14ac:dyDescent="0.3">
      <c r="B739" s="420" t="s">
        <v>449</v>
      </c>
      <c r="C739" s="225" t="s">
        <v>126</v>
      </c>
      <c r="D739" s="133"/>
      <c r="E739" s="225" t="s">
        <v>127</v>
      </c>
      <c r="F739" s="414">
        <v>345765</v>
      </c>
      <c r="G739" s="227" t="s">
        <v>128</v>
      </c>
    </row>
    <row r="740" spans="2:7" ht="16.5" hidden="1" customHeight="1" x14ac:dyDescent="0.3">
      <c r="B740" s="420" t="s">
        <v>448</v>
      </c>
      <c r="C740" s="225" t="s">
        <v>126</v>
      </c>
      <c r="D740" s="133"/>
      <c r="E740" s="225" t="s">
        <v>127</v>
      </c>
      <c r="F740" s="414">
        <v>9725</v>
      </c>
      <c r="G740" s="227" t="s">
        <v>128</v>
      </c>
    </row>
    <row r="741" spans="2:7" ht="16.5" hidden="1" customHeight="1" x14ac:dyDescent="0.3">
      <c r="B741" s="420" t="s">
        <v>447</v>
      </c>
      <c r="C741" s="225" t="s">
        <v>126</v>
      </c>
      <c r="D741" s="133"/>
      <c r="E741" s="225" t="s">
        <v>127</v>
      </c>
      <c r="F741" s="414">
        <v>30000</v>
      </c>
      <c r="G741" s="227" t="s">
        <v>128</v>
      </c>
    </row>
    <row r="742" spans="2:7" ht="16.5" hidden="1" customHeight="1" x14ac:dyDescent="0.3">
      <c r="B742" s="420" t="s">
        <v>446</v>
      </c>
      <c r="C742" s="225" t="s">
        <v>126</v>
      </c>
      <c r="D742" s="133"/>
      <c r="E742" s="225" t="s">
        <v>127</v>
      </c>
      <c r="F742" s="414">
        <v>10000</v>
      </c>
      <c r="G742" s="227" t="s">
        <v>128</v>
      </c>
    </row>
    <row r="743" spans="2:7" ht="16.5" hidden="1" customHeight="1" x14ac:dyDescent="0.3">
      <c r="B743" s="420" t="s">
        <v>446</v>
      </c>
      <c r="C743" s="225" t="s">
        <v>126</v>
      </c>
      <c r="D743" s="133"/>
      <c r="E743" s="225" t="s">
        <v>127</v>
      </c>
      <c r="F743" s="414">
        <v>1246740</v>
      </c>
      <c r="G743" s="227" t="s">
        <v>128</v>
      </c>
    </row>
    <row r="744" spans="2:7" ht="16.5" hidden="1" customHeight="1" x14ac:dyDescent="0.3">
      <c r="B744" s="420" t="s">
        <v>446</v>
      </c>
      <c r="C744" s="225" t="s">
        <v>126</v>
      </c>
      <c r="D744" s="133"/>
      <c r="E744" s="225" t="s">
        <v>127</v>
      </c>
      <c r="F744" s="414">
        <v>10000</v>
      </c>
      <c r="G744" s="227" t="s">
        <v>128</v>
      </c>
    </row>
    <row r="745" spans="2:7" ht="16.5" hidden="1" customHeight="1" x14ac:dyDescent="0.3">
      <c r="B745" s="420" t="s">
        <v>446</v>
      </c>
      <c r="C745" s="225" t="s">
        <v>126</v>
      </c>
      <c r="D745" s="133"/>
      <c r="E745" s="225" t="s">
        <v>127</v>
      </c>
      <c r="F745" s="414">
        <v>500000</v>
      </c>
      <c r="G745" s="227" t="s">
        <v>128</v>
      </c>
    </row>
    <row r="746" spans="2:7" ht="16.5" hidden="1" customHeight="1" x14ac:dyDescent="0.3">
      <c r="B746" s="420" t="s">
        <v>446</v>
      </c>
      <c r="C746" s="225" t="s">
        <v>126</v>
      </c>
      <c r="D746" s="133"/>
      <c r="E746" s="225" t="s">
        <v>127</v>
      </c>
      <c r="F746" s="414">
        <v>1000000</v>
      </c>
      <c r="G746" s="227" t="s">
        <v>128</v>
      </c>
    </row>
    <row r="747" spans="2:7" ht="16.5" hidden="1" customHeight="1" x14ac:dyDescent="0.3">
      <c r="B747" s="420" t="s">
        <v>445</v>
      </c>
      <c r="C747" s="225" t="s">
        <v>126</v>
      </c>
      <c r="D747" s="133"/>
      <c r="E747" s="225" t="s">
        <v>127</v>
      </c>
      <c r="F747" s="414">
        <v>50000</v>
      </c>
      <c r="G747" s="227" t="s">
        <v>128</v>
      </c>
    </row>
    <row r="748" spans="2:7" ht="16.5" hidden="1" customHeight="1" x14ac:dyDescent="0.3">
      <c r="B748" s="420" t="s">
        <v>445</v>
      </c>
      <c r="C748" s="225" t="s">
        <v>126</v>
      </c>
      <c r="D748" s="133"/>
      <c r="E748" s="225" t="s">
        <v>127</v>
      </c>
      <c r="F748" s="414">
        <v>10000</v>
      </c>
      <c r="G748" s="227" t="s">
        <v>128</v>
      </c>
    </row>
    <row r="749" spans="2:7" ht="16.5" hidden="1" customHeight="1" x14ac:dyDescent="0.3">
      <c r="B749" s="420" t="s">
        <v>445</v>
      </c>
      <c r="C749" s="225" t="s">
        <v>126</v>
      </c>
      <c r="D749" s="133"/>
      <c r="E749" s="225" t="s">
        <v>127</v>
      </c>
      <c r="F749" s="414">
        <v>18900</v>
      </c>
      <c r="G749" s="227" t="s">
        <v>128</v>
      </c>
    </row>
    <row r="750" spans="2:7" ht="16.5" hidden="1" customHeight="1" x14ac:dyDescent="0.3">
      <c r="B750" s="420" t="s">
        <v>445</v>
      </c>
      <c r="C750" s="225" t="s">
        <v>126</v>
      </c>
      <c r="D750" s="133"/>
      <c r="E750" s="225" t="s">
        <v>127</v>
      </c>
      <c r="F750" s="414">
        <v>20000</v>
      </c>
      <c r="G750" s="227" t="s">
        <v>128</v>
      </c>
    </row>
    <row r="751" spans="2:7" ht="17.25" hidden="1" customHeight="1" thickBot="1" x14ac:dyDescent="0.35">
      <c r="B751" s="424" t="s">
        <v>445</v>
      </c>
      <c r="C751" s="238" t="s">
        <v>126</v>
      </c>
      <c r="D751" s="241"/>
      <c r="E751" s="238" t="s">
        <v>127</v>
      </c>
      <c r="F751" s="434">
        <v>30000</v>
      </c>
      <c r="G751" s="244" t="s">
        <v>128</v>
      </c>
    </row>
    <row r="752" spans="2:7" ht="16.5" hidden="1" customHeight="1" x14ac:dyDescent="0.3">
      <c r="B752" s="427">
        <v>44531</v>
      </c>
      <c r="C752" s="285" t="s">
        <v>126</v>
      </c>
      <c r="D752" s="230"/>
      <c r="E752" s="285" t="s">
        <v>127</v>
      </c>
      <c r="F752" s="400">
        <v>30000</v>
      </c>
      <c r="G752" s="235" t="s">
        <v>128</v>
      </c>
    </row>
    <row r="753" spans="2:7" ht="16.5" hidden="1" customHeight="1" x14ac:dyDescent="0.3">
      <c r="B753" s="401">
        <v>44531</v>
      </c>
      <c r="C753" s="225" t="s">
        <v>126</v>
      </c>
      <c r="D753" s="133"/>
      <c r="E753" s="225" t="s">
        <v>127</v>
      </c>
      <c r="F753" s="398">
        <v>68790</v>
      </c>
      <c r="G753" s="227" t="s">
        <v>128</v>
      </c>
    </row>
    <row r="754" spans="2:7" ht="16.5" hidden="1" customHeight="1" x14ac:dyDescent="0.3">
      <c r="B754" s="401">
        <v>44532</v>
      </c>
      <c r="C754" s="225" t="s">
        <v>126</v>
      </c>
      <c r="D754" s="133"/>
      <c r="E754" s="225" t="s">
        <v>127</v>
      </c>
      <c r="F754" s="398">
        <v>59175</v>
      </c>
      <c r="G754" s="227" t="s">
        <v>128</v>
      </c>
    </row>
    <row r="755" spans="2:7" ht="16.5" hidden="1" customHeight="1" x14ac:dyDescent="0.3">
      <c r="B755" s="401">
        <v>44532</v>
      </c>
      <c r="C755" s="225" t="s">
        <v>126</v>
      </c>
      <c r="D755" s="133"/>
      <c r="E755" s="225" t="s">
        <v>127</v>
      </c>
      <c r="F755" s="398">
        <v>10000</v>
      </c>
      <c r="G755" s="227" t="s">
        <v>128</v>
      </c>
    </row>
    <row r="756" spans="2:7" ht="16.5" hidden="1" customHeight="1" x14ac:dyDescent="0.3">
      <c r="B756" s="401">
        <v>44533</v>
      </c>
      <c r="C756" s="225" t="s">
        <v>126</v>
      </c>
      <c r="D756" s="133"/>
      <c r="E756" s="225" t="s">
        <v>127</v>
      </c>
      <c r="F756" s="398">
        <v>60000</v>
      </c>
      <c r="G756" s="227" t="s">
        <v>128</v>
      </c>
    </row>
    <row r="757" spans="2:7" ht="16.5" hidden="1" customHeight="1" x14ac:dyDescent="0.3">
      <c r="B757" s="401">
        <v>44533</v>
      </c>
      <c r="C757" s="225" t="s">
        <v>126</v>
      </c>
      <c r="D757" s="133"/>
      <c r="E757" s="225" t="s">
        <v>127</v>
      </c>
      <c r="F757" s="398">
        <v>10000</v>
      </c>
      <c r="G757" s="227" t="s">
        <v>128</v>
      </c>
    </row>
    <row r="758" spans="2:7" ht="16.5" hidden="1" customHeight="1" x14ac:dyDescent="0.3">
      <c r="B758" s="401">
        <v>44533</v>
      </c>
      <c r="C758" s="225" t="s">
        <v>126</v>
      </c>
      <c r="D758" s="133"/>
      <c r="E758" s="225" t="s">
        <v>127</v>
      </c>
      <c r="F758" s="398">
        <v>300000</v>
      </c>
      <c r="G758" s="227" t="s">
        <v>128</v>
      </c>
    </row>
    <row r="759" spans="2:7" ht="16.5" hidden="1" customHeight="1" x14ac:dyDescent="0.3">
      <c r="B759" s="401">
        <v>44533</v>
      </c>
      <c r="C759" s="225" t="s">
        <v>126</v>
      </c>
      <c r="D759" s="133"/>
      <c r="E759" s="225" t="s">
        <v>127</v>
      </c>
      <c r="F759" s="398">
        <v>291095</v>
      </c>
      <c r="G759" s="227" t="s">
        <v>128</v>
      </c>
    </row>
    <row r="760" spans="2:7" ht="16.5" hidden="1" customHeight="1" x14ac:dyDescent="0.3">
      <c r="B760" s="401">
        <v>44535</v>
      </c>
      <c r="C760" s="225" t="s">
        <v>126</v>
      </c>
      <c r="D760" s="133"/>
      <c r="E760" s="225" t="s">
        <v>127</v>
      </c>
      <c r="F760" s="398">
        <v>100000</v>
      </c>
      <c r="G760" s="227" t="s">
        <v>128</v>
      </c>
    </row>
    <row r="761" spans="2:7" ht="16.5" hidden="1" customHeight="1" x14ac:dyDescent="0.3">
      <c r="B761" s="401">
        <v>44536</v>
      </c>
      <c r="C761" s="225" t="s">
        <v>126</v>
      </c>
      <c r="D761" s="133"/>
      <c r="E761" s="225" t="s">
        <v>127</v>
      </c>
      <c r="F761" s="398">
        <v>10000</v>
      </c>
      <c r="G761" s="227" t="s">
        <v>128</v>
      </c>
    </row>
    <row r="762" spans="2:7" ht="16.5" hidden="1" customHeight="1" x14ac:dyDescent="0.3">
      <c r="B762" s="401">
        <v>44536</v>
      </c>
      <c r="C762" s="225" t="s">
        <v>126</v>
      </c>
      <c r="D762" s="133"/>
      <c r="E762" s="225" t="s">
        <v>127</v>
      </c>
      <c r="F762" s="398">
        <v>100000</v>
      </c>
      <c r="G762" s="227" t="s">
        <v>128</v>
      </c>
    </row>
    <row r="763" spans="2:7" ht="16.5" hidden="1" customHeight="1" x14ac:dyDescent="0.3">
      <c r="B763" s="401">
        <v>44538</v>
      </c>
      <c r="C763" s="225" t="s">
        <v>126</v>
      </c>
      <c r="D763" s="133"/>
      <c r="E763" s="225" t="s">
        <v>127</v>
      </c>
      <c r="F763" s="398">
        <v>489775</v>
      </c>
      <c r="G763" s="227" t="s">
        <v>128</v>
      </c>
    </row>
    <row r="764" spans="2:7" ht="16.5" hidden="1" customHeight="1" x14ac:dyDescent="0.3">
      <c r="B764" s="401">
        <v>44539</v>
      </c>
      <c r="C764" s="225" t="s">
        <v>126</v>
      </c>
      <c r="D764" s="133"/>
      <c r="E764" s="225" t="s">
        <v>127</v>
      </c>
      <c r="F764" s="398">
        <v>19670</v>
      </c>
      <c r="G764" s="227" t="s">
        <v>128</v>
      </c>
    </row>
    <row r="765" spans="2:7" ht="16.5" hidden="1" customHeight="1" x14ac:dyDescent="0.3">
      <c r="B765" s="401">
        <v>44540</v>
      </c>
      <c r="C765" s="225" t="s">
        <v>126</v>
      </c>
      <c r="D765" s="133"/>
      <c r="E765" s="225" t="s">
        <v>127</v>
      </c>
      <c r="F765" s="398">
        <v>50000</v>
      </c>
      <c r="G765" s="227" t="s">
        <v>128</v>
      </c>
    </row>
    <row r="766" spans="2:7" ht="16.5" hidden="1" customHeight="1" x14ac:dyDescent="0.3">
      <c r="B766" s="401">
        <v>44540</v>
      </c>
      <c r="C766" s="225" t="s">
        <v>126</v>
      </c>
      <c r="D766" s="133"/>
      <c r="E766" s="225" t="s">
        <v>127</v>
      </c>
      <c r="F766" s="398">
        <v>10000</v>
      </c>
      <c r="G766" s="227" t="s">
        <v>128</v>
      </c>
    </row>
    <row r="767" spans="2:7" ht="16.5" hidden="1" customHeight="1" x14ac:dyDescent="0.3">
      <c r="B767" s="401">
        <v>44540</v>
      </c>
      <c r="C767" s="225" t="s">
        <v>126</v>
      </c>
      <c r="D767" s="133"/>
      <c r="E767" s="225" t="s">
        <v>127</v>
      </c>
      <c r="F767" s="398">
        <v>10000</v>
      </c>
      <c r="G767" s="227" t="s">
        <v>128</v>
      </c>
    </row>
    <row r="768" spans="2:7" ht="16.5" hidden="1" customHeight="1" x14ac:dyDescent="0.3">
      <c r="B768" s="401">
        <v>44540</v>
      </c>
      <c r="C768" s="225" t="s">
        <v>126</v>
      </c>
      <c r="D768" s="133"/>
      <c r="E768" s="225" t="s">
        <v>127</v>
      </c>
      <c r="F768" s="398">
        <v>20000</v>
      </c>
      <c r="G768" s="227" t="s">
        <v>128</v>
      </c>
    </row>
    <row r="769" spans="2:7" ht="16.5" hidden="1" customHeight="1" x14ac:dyDescent="0.3">
      <c r="B769" s="401">
        <v>44542</v>
      </c>
      <c r="C769" s="225" t="s">
        <v>126</v>
      </c>
      <c r="D769" s="133"/>
      <c r="E769" s="225" t="s">
        <v>127</v>
      </c>
      <c r="F769" s="398">
        <v>10000</v>
      </c>
      <c r="G769" s="227" t="s">
        <v>128</v>
      </c>
    </row>
    <row r="770" spans="2:7" ht="16.5" hidden="1" customHeight="1" x14ac:dyDescent="0.3">
      <c r="B770" s="401">
        <v>44543</v>
      </c>
      <c r="C770" s="225" t="s">
        <v>126</v>
      </c>
      <c r="D770" s="133"/>
      <c r="E770" s="225" t="s">
        <v>127</v>
      </c>
      <c r="F770" s="398">
        <v>97690</v>
      </c>
      <c r="G770" s="227" t="s">
        <v>128</v>
      </c>
    </row>
    <row r="771" spans="2:7" ht="16.5" hidden="1" customHeight="1" x14ac:dyDescent="0.3">
      <c r="B771" s="401">
        <v>44545</v>
      </c>
      <c r="C771" s="225" t="s">
        <v>126</v>
      </c>
      <c r="D771" s="133"/>
      <c r="E771" s="225" t="s">
        <v>127</v>
      </c>
      <c r="F771" s="398">
        <v>4725</v>
      </c>
      <c r="G771" s="227" t="s">
        <v>128</v>
      </c>
    </row>
    <row r="772" spans="2:7" ht="16.5" hidden="1" customHeight="1" x14ac:dyDescent="0.3">
      <c r="B772" s="401">
        <v>44545</v>
      </c>
      <c r="C772" s="225" t="s">
        <v>126</v>
      </c>
      <c r="D772" s="133"/>
      <c r="E772" s="225" t="s">
        <v>127</v>
      </c>
      <c r="F772" s="398">
        <v>100000</v>
      </c>
      <c r="G772" s="227" t="s">
        <v>128</v>
      </c>
    </row>
    <row r="773" spans="2:7" ht="16.5" hidden="1" customHeight="1" x14ac:dyDescent="0.3">
      <c r="B773" s="401">
        <v>44547</v>
      </c>
      <c r="C773" s="225" t="s">
        <v>126</v>
      </c>
      <c r="D773" s="133"/>
      <c r="E773" s="225" t="s">
        <v>127</v>
      </c>
      <c r="F773" s="398">
        <v>1247080</v>
      </c>
      <c r="G773" s="227" t="s">
        <v>128</v>
      </c>
    </row>
    <row r="774" spans="2:7" ht="16.5" hidden="1" customHeight="1" x14ac:dyDescent="0.3">
      <c r="B774" s="401">
        <v>44548</v>
      </c>
      <c r="C774" s="225" t="s">
        <v>126</v>
      </c>
      <c r="D774" s="133"/>
      <c r="E774" s="225" t="s">
        <v>127</v>
      </c>
      <c r="F774" s="398">
        <v>4272</v>
      </c>
      <c r="G774" s="227" t="s">
        <v>128</v>
      </c>
    </row>
    <row r="775" spans="2:7" ht="16.5" hidden="1" customHeight="1" x14ac:dyDescent="0.3">
      <c r="B775" s="401">
        <v>44550</v>
      </c>
      <c r="C775" s="225" t="s">
        <v>126</v>
      </c>
      <c r="D775" s="133"/>
      <c r="E775" s="225" t="s">
        <v>127</v>
      </c>
      <c r="F775" s="398">
        <v>20000</v>
      </c>
      <c r="G775" s="227" t="s">
        <v>128</v>
      </c>
    </row>
    <row r="776" spans="2:7" ht="16.5" hidden="1" customHeight="1" x14ac:dyDescent="0.3">
      <c r="B776" s="401">
        <v>44550</v>
      </c>
      <c r="C776" s="225" t="s">
        <v>126</v>
      </c>
      <c r="D776" s="133"/>
      <c r="E776" s="225" t="s">
        <v>127</v>
      </c>
      <c r="F776" s="398">
        <v>20000</v>
      </c>
      <c r="G776" s="227" t="s">
        <v>128</v>
      </c>
    </row>
    <row r="777" spans="2:7" ht="16.5" hidden="1" customHeight="1" x14ac:dyDescent="0.3">
      <c r="B777" s="401">
        <v>44550</v>
      </c>
      <c r="C777" s="225" t="s">
        <v>126</v>
      </c>
      <c r="D777" s="133"/>
      <c r="E777" s="225" t="s">
        <v>127</v>
      </c>
      <c r="F777" s="398">
        <v>48460</v>
      </c>
      <c r="G777" s="227" t="s">
        <v>128</v>
      </c>
    </row>
    <row r="778" spans="2:7" ht="16.5" hidden="1" customHeight="1" x14ac:dyDescent="0.3">
      <c r="B778" s="401">
        <v>44551</v>
      </c>
      <c r="C778" s="225" t="s">
        <v>126</v>
      </c>
      <c r="D778" s="133"/>
      <c r="E778" s="225" t="s">
        <v>127</v>
      </c>
      <c r="F778" s="398">
        <v>100000</v>
      </c>
      <c r="G778" s="227" t="s">
        <v>128</v>
      </c>
    </row>
    <row r="779" spans="2:7" ht="16.5" hidden="1" customHeight="1" x14ac:dyDescent="0.3">
      <c r="B779" s="401">
        <v>44552</v>
      </c>
      <c r="C779" s="225" t="s">
        <v>126</v>
      </c>
      <c r="D779" s="133"/>
      <c r="E779" s="225" t="s">
        <v>127</v>
      </c>
      <c r="F779" s="398">
        <v>256590</v>
      </c>
      <c r="G779" s="227" t="s">
        <v>128</v>
      </c>
    </row>
    <row r="780" spans="2:7" ht="16.5" hidden="1" customHeight="1" x14ac:dyDescent="0.3">
      <c r="B780" s="401">
        <v>44552</v>
      </c>
      <c r="C780" s="225" t="s">
        <v>126</v>
      </c>
      <c r="D780" s="133"/>
      <c r="E780" s="225" t="s">
        <v>127</v>
      </c>
      <c r="F780" s="398">
        <v>20000</v>
      </c>
      <c r="G780" s="227" t="s">
        <v>128</v>
      </c>
    </row>
    <row r="781" spans="2:7" ht="16.5" hidden="1" customHeight="1" x14ac:dyDescent="0.3">
      <c r="B781" s="401">
        <v>44553</v>
      </c>
      <c r="C781" s="225" t="s">
        <v>126</v>
      </c>
      <c r="D781" s="133"/>
      <c r="E781" s="225" t="s">
        <v>127</v>
      </c>
      <c r="F781" s="398">
        <v>79065</v>
      </c>
      <c r="G781" s="227" t="s">
        <v>128</v>
      </c>
    </row>
    <row r="782" spans="2:7" ht="16.5" hidden="1" customHeight="1" x14ac:dyDescent="0.3">
      <c r="B782" s="401">
        <v>44554</v>
      </c>
      <c r="C782" s="225" t="s">
        <v>126</v>
      </c>
      <c r="D782" s="133"/>
      <c r="E782" s="225" t="s">
        <v>127</v>
      </c>
      <c r="F782" s="398">
        <v>100000</v>
      </c>
      <c r="G782" s="227" t="s">
        <v>128</v>
      </c>
    </row>
    <row r="783" spans="2:7" ht="16.5" hidden="1" customHeight="1" x14ac:dyDescent="0.3">
      <c r="B783" s="401">
        <v>44554</v>
      </c>
      <c r="C783" s="225" t="s">
        <v>126</v>
      </c>
      <c r="D783" s="133"/>
      <c r="E783" s="225" t="s">
        <v>127</v>
      </c>
      <c r="F783" s="398">
        <v>19615</v>
      </c>
      <c r="G783" s="227" t="s">
        <v>128</v>
      </c>
    </row>
    <row r="784" spans="2:7" ht="16.5" hidden="1" customHeight="1" x14ac:dyDescent="0.3">
      <c r="B784" s="401">
        <v>44554</v>
      </c>
      <c r="C784" s="225" t="s">
        <v>126</v>
      </c>
      <c r="D784" s="133"/>
      <c r="E784" s="225" t="s">
        <v>127</v>
      </c>
      <c r="F784" s="398">
        <v>30000</v>
      </c>
      <c r="G784" s="227" t="s">
        <v>128</v>
      </c>
    </row>
    <row r="785" spans="2:7" ht="16.5" hidden="1" customHeight="1" x14ac:dyDescent="0.3">
      <c r="B785" s="401">
        <v>44555</v>
      </c>
      <c r="C785" s="225" t="s">
        <v>126</v>
      </c>
      <c r="D785" s="133"/>
      <c r="E785" s="225" t="s">
        <v>127</v>
      </c>
      <c r="F785" s="398">
        <v>8712</v>
      </c>
      <c r="G785" s="227" t="s">
        <v>128</v>
      </c>
    </row>
    <row r="786" spans="2:7" ht="16.5" hidden="1" customHeight="1" x14ac:dyDescent="0.3">
      <c r="B786" s="401">
        <v>44555</v>
      </c>
      <c r="C786" s="225" t="s">
        <v>126</v>
      </c>
      <c r="D786" s="133"/>
      <c r="E786" s="225" t="s">
        <v>127</v>
      </c>
      <c r="F786" s="398">
        <v>30000</v>
      </c>
      <c r="G786" s="227" t="s">
        <v>128</v>
      </c>
    </row>
    <row r="787" spans="2:7" ht="16.5" hidden="1" customHeight="1" x14ac:dyDescent="0.3">
      <c r="B787" s="401">
        <v>44557</v>
      </c>
      <c r="C787" s="225" t="s">
        <v>126</v>
      </c>
      <c r="D787" s="133"/>
      <c r="E787" s="225" t="s">
        <v>127</v>
      </c>
      <c r="F787" s="398">
        <v>9615</v>
      </c>
      <c r="G787" s="227" t="s">
        <v>128</v>
      </c>
    </row>
    <row r="788" spans="2:7" ht="16.5" hidden="1" customHeight="1" x14ac:dyDescent="0.3">
      <c r="B788" s="401">
        <v>44558</v>
      </c>
      <c r="C788" s="225" t="s">
        <v>126</v>
      </c>
      <c r="D788" s="133"/>
      <c r="E788" s="225" t="s">
        <v>127</v>
      </c>
      <c r="F788" s="398">
        <v>100000</v>
      </c>
      <c r="G788" s="227" t="s">
        <v>128</v>
      </c>
    </row>
    <row r="789" spans="2:7" ht="16.5" hidden="1" customHeight="1" x14ac:dyDescent="0.3">
      <c r="B789" s="401">
        <v>44559</v>
      </c>
      <c r="C789" s="225" t="s">
        <v>126</v>
      </c>
      <c r="D789" s="133"/>
      <c r="E789" s="225" t="s">
        <v>127</v>
      </c>
      <c r="F789" s="398">
        <v>10000</v>
      </c>
      <c r="G789" s="227" t="s">
        <v>128</v>
      </c>
    </row>
    <row r="790" spans="2:7" ht="16.5" hidden="1" customHeight="1" x14ac:dyDescent="0.3">
      <c r="B790" s="401">
        <v>44559</v>
      </c>
      <c r="C790" s="225" t="s">
        <v>126</v>
      </c>
      <c r="D790" s="133"/>
      <c r="E790" s="225" t="s">
        <v>127</v>
      </c>
      <c r="F790" s="398">
        <v>20000</v>
      </c>
      <c r="G790" s="227" t="s">
        <v>128</v>
      </c>
    </row>
    <row r="791" spans="2:7" ht="16.5" hidden="1" customHeight="1" x14ac:dyDescent="0.3">
      <c r="B791" s="401">
        <v>44559</v>
      </c>
      <c r="C791" s="225" t="s">
        <v>126</v>
      </c>
      <c r="D791" s="133"/>
      <c r="E791" s="225" t="s">
        <v>127</v>
      </c>
      <c r="F791" s="398">
        <v>1232180</v>
      </c>
      <c r="G791" s="227" t="s">
        <v>128</v>
      </c>
    </row>
    <row r="792" spans="2:7" ht="16.5" hidden="1" customHeight="1" x14ac:dyDescent="0.3">
      <c r="B792" s="401">
        <v>44560</v>
      </c>
      <c r="C792" s="225" t="s">
        <v>126</v>
      </c>
      <c r="D792" s="133"/>
      <c r="E792" s="225" t="s">
        <v>127</v>
      </c>
      <c r="F792" s="398">
        <v>9725</v>
      </c>
      <c r="G792" s="227" t="s">
        <v>128</v>
      </c>
    </row>
    <row r="793" spans="2:7" ht="16.5" hidden="1" customHeight="1" x14ac:dyDescent="0.3">
      <c r="B793" s="401">
        <v>44561</v>
      </c>
      <c r="C793" s="225" t="s">
        <v>126</v>
      </c>
      <c r="D793" s="133"/>
      <c r="E793" s="225" t="s">
        <v>127</v>
      </c>
      <c r="F793" s="398">
        <v>50000</v>
      </c>
      <c r="G793" s="227" t="s">
        <v>128</v>
      </c>
    </row>
    <row r="794" spans="2:7" ht="16.5" hidden="1" customHeight="1" x14ac:dyDescent="0.3">
      <c r="B794" s="401">
        <v>44561</v>
      </c>
      <c r="C794" s="225" t="s">
        <v>126</v>
      </c>
      <c r="D794" s="133"/>
      <c r="E794" s="225" t="s">
        <v>127</v>
      </c>
      <c r="F794" s="398">
        <v>10000</v>
      </c>
      <c r="G794" s="227" t="s">
        <v>128</v>
      </c>
    </row>
    <row r="795" spans="2:7" ht="16.5" hidden="1" customHeight="1" x14ac:dyDescent="0.3">
      <c r="B795" s="401">
        <v>44561</v>
      </c>
      <c r="C795" s="225" t="s">
        <v>126</v>
      </c>
      <c r="D795" s="133"/>
      <c r="E795" s="225" t="s">
        <v>127</v>
      </c>
      <c r="F795" s="398">
        <v>10000</v>
      </c>
      <c r="G795" s="227" t="s">
        <v>128</v>
      </c>
    </row>
    <row r="796" spans="2:7" ht="16.5" hidden="1" customHeight="1" x14ac:dyDescent="0.3">
      <c r="B796" s="401">
        <v>44561</v>
      </c>
      <c r="C796" s="225" t="s">
        <v>126</v>
      </c>
      <c r="D796" s="133"/>
      <c r="E796" s="225" t="s">
        <v>127</v>
      </c>
      <c r="F796" s="398">
        <v>18900</v>
      </c>
      <c r="G796" s="227" t="s">
        <v>128</v>
      </c>
    </row>
    <row r="797" spans="2:7" ht="16.5" hidden="1" customHeight="1" x14ac:dyDescent="0.3">
      <c r="B797" s="401">
        <v>44561</v>
      </c>
      <c r="C797" s="225" t="s">
        <v>126</v>
      </c>
      <c r="D797" s="133"/>
      <c r="E797" s="225" t="s">
        <v>127</v>
      </c>
      <c r="F797" s="398">
        <v>4285</v>
      </c>
      <c r="G797" s="227" t="s">
        <v>128</v>
      </c>
    </row>
    <row r="798" spans="2:7" ht="17.25" hidden="1" customHeight="1" thickBot="1" x14ac:dyDescent="0.35">
      <c r="B798" s="429">
        <v>44561</v>
      </c>
      <c r="C798" s="234" t="s">
        <v>126</v>
      </c>
      <c r="D798" s="134"/>
      <c r="E798" s="234" t="s">
        <v>127</v>
      </c>
      <c r="F798" s="430">
        <v>20000</v>
      </c>
      <c r="G798" s="236" t="s">
        <v>128</v>
      </c>
    </row>
    <row r="799" spans="2:7" ht="16.5" hidden="1" customHeight="1" x14ac:dyDescent="0.3">
      <c r="B799" s="283">
        <v>44562</v>
      </c>
      <c r="C799" s="278" t="s">
        <v>126</v>
      </c>
      <c r="D799" s="275"/>
      <c r="E799" s="278" t="s">
        <v>127</v>
      </c>
      <c r="F799" s="442">
        <v>30000</v>
      </c>
      <c r="G799" s="251" t="s">
        <v>128</v>
      </c>
    </row>
    <row r="800" spans="2:7" ht="16.5" hidden="1" customHeight="1" x14ac:dyDescent="0.3">
      <c r="B800" s="196">
        <v>44564</v>
      </c>
      <c r="C800" s="225" t="s">
        <v>126</v>
      </c>
      <c r="D800" s="133"/>
      <c r="E800" s="225" t="s">
        <v>127</v>
      </c>
      <c r="F800" s="398">
        <v>60000</v>
      </c>
      <c r="G800" s="227" t="s">
        <v>128</v>
      </c>
    </row>
    <row r="801" spans="2:7" ht="16.5" hidden="1" customHeight="1" x14ac:dyDescent="0.3">
      <c r="B801" s="196">
        <v>44565</v>
      </c>
      <c r="C801" s="225" t="s">
        <v>126</v>
      </c>
      <c r="D801" s="133"/>
      <c r="E801" s="225" t="s">
        <v>127</v>
      </c>
      <c r="F801" s="398">
        <v>10000</v>
      </c>
      <c r="G801" s="227" t="s">
        <v>128</v>
      </c>
    </row>
    <row r="802" spans="2:7" ht="16.5" hidden="1" customHeight="1" x14ac:dyDescent="0.3">
      <c r="B802" s="196">
        <v>44566</v>
      </c>
      <c r="C802" s="225" t="s">
        <v>126</v>
      </c>
      <c r="D802" s="133"/>
      <c r="E802" s="225" t="s">
        <v>127</v>
      </c>
      <c r="F802" s="398">
        <v>100000</v>
      </c>
      <c r="G802" s="227" t="s">
        <v>128</v>
      </c>
    </row>
    <row r="803" spans="2:7" ht="16.5" hidden="1" customHeight="1" x14ac:dyDescent="0.3">
      <c r="B803" s="196">
        <v>44566</v>
      </c>
      <c r="C803" s="225" t="s">
        <v>126</v>
      </c>
      <c r="D803" s="133"/>
      <c r="E803" s="225" t="s">
        <v>127</v>
      </c>
      <c r="F803" s="398">
        <v>100000</v>
      </c>
      <c r="G803" s="227" t="s">
        <v>128</v>
      </c>
    </row>
    <row r="804" spans="2:7" ht="16.5" hidden="1" customHeight="1" x14ac:dyDescent="0.3">
      <c r="B804" s="196">
        <v>44566</v>
      </c>
      <c r="C804" s="225" t="s">
        <v>126</v>
      </c>
      <c r="D804" s="133"/>
      <c r="E804" s="225" t="s">
        <v>127</v>
      </c>
      <c r="F804" s="398">
        <v>260000</v>
      </c>
      <c r="G804" s="227" t="s">
        <v>128</v>
      </c>
    </row>
    <row r="805" spans="2:7" ht="16.5" hidden="1" customHeight="1" x14ac:dyDescent="0.3">
      <c r="B805" s="196">
        <v>44567</v>
      </c>
      <c r="C805" s="225" t="s">
        <v>126</v>
      </c>
      <c r="D805" s="133"/>
      <c r="E805" s="225" t="s">
        <v>127</v>
      </c>
      <c r="F805" s="398">
        <v>40000</v>
      </c>
      <c r="G805" s="227" t="s">
        <v>128</v>
      </c>
    </row>
    <row r="806" spans="2:7" ht="16.5" hidden="1" customHeight="1" x14ac:dyDescent="0.3">
      <c r="B806" s="196">
        <v>44568</v>
      </c>
      <c r="C806" s="225" t="s">
        <v>126</v>
      </c>
      <c r="D806" s="133"/>
      <c r="E806" s="225" t="s">
        <v>127</v>
      </c>
      <c r="F806" s="398">
        <v>345000</v>
      </c>
      <c r="G806" s="227" t="s">
        <v>128</v>
      </c>
    </row>
    <row r="807" spans="2:7" ht="16.5" hidden="1" customHeight="1" x14ac:dyDescent="0.3">
      <c r="B807" s="196">
        <v>44571</v>
      </c>
      <c r="C807" s="225" t="s">
        <v>126</v>
      </c>
      <c r="D807" s="133"/>
      <c r="E807" s="225" t="s">
        <v>127</v>
      </c>
      <c r="F807" s="398">
        <v>50000</v>
      </c>
      <c r="G807" s="227" t="s">
        <v>128</v>
      </c>
    </row>
    <row r="808" spans="2:7" ht="16.5" hidden="1" customHeight="1" x14ac:dyDescent="0.3">
      <c r="B808" s="196">
        <v>44571</v>
      </c>
      <c r="C808" s="225" t="s">
        <v>126</v>
      </c>
      <c r="D808" s="133"/>
      <c r="E808" s="225" t="s">
        <v>127</v>
      </c>
      <c r="F808" s="398">
        <v>10000</v>
      </c>
      <c r="G808" s="227" t="s">
        <v>128</v>
      </c>
    </row>
    <row r="809" spans="2:7" ht="16.5" hidden="1" customHeight="1" x14ac:dyDescent="0.3">
      <c r="B809" s="196">
        <v>44571</v>
      </c>
      <c r="C809" s="225" t="s">
        <v>126</v>
      </c>
      <c r="D809" s="133"/>
      <c r="E809" s="225" t="s">
        <v>127</v>
      </c>
      <c r="F809" s="398">
        <v>10000</v>
      </c>
      <c r="G809" s="227" t="s">
        <v>128</v>
      </c>
    </row>
    <row r="810" spans="2:7" ht="16.5" hidden="1" customHeight="1" x14ac:dyDescent="0.3">
      <c r="B810" s="196">
        <v>44571</v>
      </c>
      <c r="C810" s="225" t="s">
        <v>126</v>
      </c>
      <c r="D810" s="133"/>
      <c r="E810" s="225" t="s">
        <v>127</v>
      </c>
      <c r="F810" s="398">
        <v>20000</v>
      </c>
      <c r="G810" s="227" t="s">
        <v>128</v>
      </c>
    </row>
    <row r="811" spans="2:7" ht="16.5" hidden="1" customHeight="1" x14ac:dyDescent="0.3">
      <c r="B811" s="196">
        <v>44571</v>
      </c>
      <c r="C811" s="225" t="s">
        <v>126</v>
      </c>
      <c r="D811" s="133"/>
      <c r="E811" s="225" t="s">
        <v>127</v>
      </c>
      <c r="F811" s="398">
        <v>10000</v>
      </c>
      <c r="G811" s="227" t="s">
        <v>128</v>
      </c>
    </row>
    <row r="812" spans="2:7" ht="16.5" hidden="1" customHeight="1" x14ac:dyDescent="0.3">
      <c r="B812" s="196">
        <v>44571</v>
      </c>
      <c r="C812" s="225" t="s">
        <v>126</v>
      </c>
      <c r="D812" s="133"/>
      <c r="E812" s="225" t="s">
        <v>127</v>
      </c>
      <c r="F812" s="398">
        <v>50000</v>
      </c>
      <c r="G812" s="227" t="s">
        <v>128</v>
      </c>
    </row>
    <row r="813" spans="2:7" ht="16.5" hidden="1" customHeight="1" x14ac:dyDescent="0.3">
      <c r="B813" s="196">
        <v>44573</v>
      </c>
      <c r="C813" s="225" t="s">
        <v>126</v>
      </c>
      <c r="D813" s="133"/>
      <c r="E813" s="225" t="s">
        <v>127</v>
      </c>
      <c r="F813" s="398">
        <v>80000</v>
      </c>
      <c r="G813" s="227" t="s">
        <v>128</v>
      </c>
    </row>
    <row r="814" spans="2:7" ht="16.5" hidden="1" customHeight="1" x14ac:dyDescent="0.3">
      <c r="B814" s="196">
        <v>44574</v>
      </c>
      <c r="C814" s="225" t="s">
        <v>126</v>
      </c>
      <c r="D814" s="133"/>
      <c r="E814" s="225" t="s">
        <v>127</v>
      </c>
      <c r="F814" s="398">
        <v>30000</v>
      </c>
      <c r="G814" s="227" t="s">
        <v>128</v>
      </c>
    </row>
    <row r="815" spans="2:7" ht="16.5" hidden="1" customHeight="1" x14ac:dyDescent="0.3">
      <c r="B815" s="196">
        <v>44575</v>
      </c>
      <c r="C815" s="225" t="s">
        <v>126</v>
      </c>
      <c r="D815" s="133"/>
      <c r="E815" s="225" t="s">
        <v>127</v>
      </c>
      <c r="F815" s="398">
        <v>35000</v>
      </c>
      <c r="G815" s="227" t="s">
        <v>128</v>
      </c>
    </row>
    <row r="816" spans="2:7" ht="16.5" hidden="1" customHeight="1" x14ac:dyDescent="0.3">
      <c r="B816" s="196">
        <v>44580</v>
      </c>
      <c r="C816" s="225" t="s">
        <v>126</v>
      </c>
      <c r="D816" s="133"/>
      <c r="E816" s="225" t="s">
        <v>127</v>
      </c>
      <c r="F816" s="398">
        <v>1285000</v>
      </c>
      <c r="G816" s="227" t="s">
        <v>128</v>
      </c>
    </row>
    <row r="817" spans="2:7" ht="16.5" hidden="1" customHeight="1" x14ac:dyDescent="0.3">
      <c r="B817" s="196">
        <v>44581</v>
      </c>
      <c r="C817" s="225" t="s">
        <v>126</v>
      </c>
      <c r="D817" s="133"/>
      <c r="E817" s="225" t="s">
        <v>127</v>
      </c>
      <c r="F817" s="398">
        <v>20000</v>
      </c>
      <c r="G817" s="227" t="s">
        <v>128</v>
      </c>
    </row>
    <row r="818" spans="2:7" ht="16.5" hidden="1" customHeight="1" x14ac:dyDescent="0.3">
      <c r="B818" s="196">
        <v>44581</v>
      </c>
      <c r="C818" s="225" t="s">
        <v>126</v>
      </c>
      <c r="D818" s="133"/>
      <c r="E818" s="225" t="s">
        <v>127</v>
      </c>
      <c r="F818" s="398">
        <v>20000</v>
      </c>
      <c r="G818" s="227" t="s">
        <v>128</v>
      </c>
    </row>
    <row r="819" spans="2:7" ht="16.5" hidden="1" customHeight="1" x14ac:dyDescent="0.3">
      <c r="B819" s="196">
        <v>44581</v>
      </c>
      <c r="C819" s="225" t="s">
        <v>126</v>
      </c>
      <c r="D819" s="133"/>
      <c r="E819" s="225" t="s">
        <v>127</v>
      </c>
      <c r="F819" s="398">
        <v>20000</v>
      </c>
      <c r="G819" s="227" t="s">
        <v>128</v>
      </c>
    </row>
    <row r="820" spans="2:7" ht="16.5" hidden="1" customHeight="1" x14ac:dyDescent="0.3">
      <c r="B820" s="196">
        <v>44582</v>
      </c>
      <c r="C820" s="225" t="s">
        <v>126</v>
      </c>
      <c r="D820" s="133"/>
      <c r="E820" s="225" t="s">
        <v>127</v>
      </c>
      <c r="F820" s="398">
        <v>100000</v>
      </c>
      <c r="G820" s="227" t="s">
        <v>128</v>
      </c>
    </row>
    <row r="821" spans="2:7" ht="16.5" hidden="1" customHeight="1" x14ac:dyDescent="0.3">
      <c r="B821" s="196">
        <v>44583</v>
      </c>
      <c r="C821" s="225" t="s">
        <v>126</v>
      </c>
      <c r="D821" s="133"/>
      <c r="E821" s="225" t="s">
        <v>127</v>
      </c>
      <c r="F821" s="398">
        <v>20000</v>
      </c>
      <c r="G821" s="227" t="s">
        <v>128</v>
      </c>
    </row>
    <row r="822" spans="2:7" ht="16.5" hidden="1" customHeight="1" x14ac:dyDescent="0.3">
      <c r="B822" s="196">
        <v>44585</v>
      </c>
      <c r="C822" s="225" t="s">
        <v>126</v>
      </c>
      <c r="D822" s="133"/>
      <c r="E822" s="225" t="s">
        <v>127</v>
      </c>
      <c r="F822" s="398">
        <v>340000</v>
      </c>
      <c r="G822" s="227" t="s">
        <v>128</v>
      </c>
    </row>
    <row r="823" spans="2:7" ht="16.5" hidden="1" customHeight="1" x14ac:dyDescent="0.3">
      <c r="B823" s="196">
        <v>44587</v>
      </c>
      <c r="C823" s="225" t="s">
        <v>126</v>
      </c>
      <c r="D823" s="133"/>
      <c r="E823" s="225" t="s">
        <v>127</v>
      </c>
      <c r="F823" s="398">
        <v>500000</v>
      </c>
      <c r="G823" s="227" t="s">
        <v>128</v>
      </c>
    </row>
    <row r="824" spans="2:7" ht="16.5" hidden="1" customHeight="1" x14ac:dyDescent="0.3">
      <c r="B824" s="196">
        <v>44587</v>
      </c>
      <c r="C824" s="225" t="s">
        <v>126</v>
      </c>
      <c r="D824" s="133"/>
      <c r="E824" s="225" t="s">
        <v>127</v>
      </c>
      <c r="F824" s="398">
        <v>100000</v>
      </c>
      <c r="G824" s="227" t="s">
        <v>128</v>
      </c>
    </row>
    <row r="825" spans="2:7" ht="16.5" hidden="1" customHeight="1" x14ac:dyDescent="0.3">
      <c r="B825" s="196">
        <v>44587</v>
      </c>
      <c r="C825" s="225" t="s">
        <v>126</v>
      </c>
      <c r="D825" s="133"/>
      <c r="E825" s="225" t="s">
        <v>127</v>
      </c>
      <c r="F825" s="398">
        <v>30000</v>
      </c>
      <c r="G825" s="227" t="s">
        <v>128</v>
      </c>
    </row>
    <row r="826" spans="2:7" ht="16.5" hidden="1" customHeight="1" x14ac:dyDescent="0.3">
      <c r="B826" s="196">
        <v>44587</v>
      </c>
      <c r="C826" s="225" t="s">
        <v>126</v>
      </c>
      <c r="D826" s="133"/>
      <c r="E826" s="225" t="s">
        <v>127</v>
      </c>
      <c r="F826" s="398">
        <v>30000</v>
      </c>
      <c r="G826" s="227" t="s">
        <v>128</v>
      </c>
    </row>
    <row r="827" spans="2:7" ht="16.5" hidden="1" customHeight="1" x14ac:dyDescent="0.3">
      <c r="B827" s="196">
        <v>44587</v>
      </c>
      <c r="C827" s="225" t="s">
        <v>126</v>
      </c>
      <c r="D827" s="133"/>
      <c r="E827" s="225" t="s">
        <v>127</v>
      </c>
      <c r="F827" s="398">
        <v>10000</v>
      </c>
      <c r="G827" s="227" t="s">
        <v>128</v>
      </c>
    </row>
    <row r="828" spans="2:7" ht="16.5" hidden="1" customHeight="1" x14ac:dyDescent="0.3">
      <c r="B828" s="196">
        <v>44588</v>
      </c>
      <c r="C828" s="225" t="s">
        <v>126</v>
      </c>
      <c r="D828" s="133"/>
      <c r="E828" s="225" t="s">
        <v>127</v>
      </c>
      <c r="F828" s="398">
        <v>1185000</v>
      </c>
      <c r="G828" s="227" t="s">
        <v>128</v>
      </c>
    </row>
    <row r="829" spans="2:7" ht="16.5" hidden="1" customHeight="1" x14ac:dyDescent="0.3">
      <c r="B829" s="196">
        <v>44588</v>
      </c>
      <c r="C829" s="225" t="s">
        <v>126</v>
      </c>
      <c r="D829" s="133"/>
      <c r="E829" s="225" t="s">
        <v>127</v>
      </c>
      <c r="F829" s="398">
        <v>30000</v>
      </c>
      <c r="G829" s="227" t="s">
        <v>128</v>
      </c>
    </row>
    <row r="830" spans="2:7" ht="16.5" hidden="1" customHeight="1" x14ac:dyDescent="0.3">
      <c r="B830" s="196">
        <v>44589</v>
      </c>
      <c r="C830" s="225" t="s">
        <v>126</v>
      </c>
      <c r="D830" s="133"/>
      <c r="E830" s="225" t="s">
        <v>127</v>
      </c>
      <c r="F830" s="398">
        <v>10000</v>
      </c>
      <c r="G830" s="227" t="s">
        <v>128</v>
      </c>
    </row>
    <row r="831" spans="2:7" ht="16.5" hidden="1" customHeight="1" x14ac:dyDescent="0.3">
      <c r="B831" s="196">
        <v>44589</v>
      </c>
      <c r="C831" s="225" t="s">
        <v>126</v>
      </c>
      <c r="D831" s="133"/>
      <c r="E831" s="225" t="s">
        <v>127</v>
      </c>
      <c r="F831" s="398">
        <v>50000</v>
      </c>
      <c r="G831" s="227" t="s">
        <v>128</v>
      </c>
    </row>
    <row r="832" spans="2:7" ht="17.25" hidden="1" customHeight="1" thickBot="1" x14ac:dyDescent="0.35">
      <c r="B832" s="45">
        <v>44589</v>
      </c>
      <c r="C832" s="238" t="s">
        <v>126</v>
      </c>
      <c r="D832" s="241"/>
      <c r="E832" s="238" t="s">
        <v>127</v>
      </c>
      <c r="F832" s="432">
        <v>20000</v>
      </c>
      <c r="G832" s="244" t="s">
        <v>128</v>
      </c>
    </row>
    <row r="833" spans="2:7" ht="16.5" hidden="1" customHeight="1" x14ac:dyDescent="0.3">
      <c r="B833" s="283">
        <v>44593</v>
      </c>
      <c r="C833" s="285" t="s">
        <v>126</v>
      </c>
      <c r="D833" s="230"/>
      <c r="E833" s="285" t="s">
        <v>127</v>
      </c>
      <c r="F833" s="400">
        <v>30000</v>
      </c>
      <c r="G833" s="235" t="s">
        <v>128</v>
      </c>
    </row>
    <row r="834" spans="2:7" ht="16.5" hidden="1" customHeight="1" x14ac:dyDescent="0.3">
      <c r="B834" s="196">
        <v>44595</v>
      </c>
      <c r="C834" s="225" t="s">
        <v>126</v>
      </c>
      <c r="D834" s="133"/>
      <c r="E834" s="225" t="s">
        <v>127</v>
      </c>
      <c r="F834" s="398">
        <v>10000</v>
      </c>
      <c r="G834" s="227" t="s">
        <v>128</v>
      </c>
    </row>
    <row r="835" spans="2:7" ht="16.5" hidden="1" customHeight="1" x14ac:dyDescent="0.3">
      <c r="B835" s="196">
        <v>44595</v>
      </c>
      <c r="C835" s="225" t="s">
        <v>126</v>
      </c>
      <c r="D835" s="133"/>
      <c r="E835" s="225" t="s">
        <v>127</v>
      </c>
      <c r="F835" s="398">
        <v>100000</v>
      </c>
      <c r="G835" s="227" t="s">
        <v>128</v>
      </c>
    </row>
    <row r="836" spans="2:7" ht="16.5" hidden="1" customHeight="1" x14ac:dyDescent="0.3">
      <c r="B836" s="196">
        <v>44595</v>
      </c>
      <c r="C836" s="225" t="s">
        <v>126</v>
      </c>
      <c r="D836" s="133"/>
      <c r="E836" s="225" t="s">
        <v>127</v>
      </c>
      <c r="F836" s="398">
        <v>50000</v>
      </c>
      <c r="G836" s="227" t="s">
        <v>128</v>
      </c>
    </row>
    <row r="837" spans="2:7" ht="16.5" hidden="1" customHeight="1" x14ac:dyDescent="0.3">
      <c r="B837" s="196">
        <v>44595</v>
      </c>
      <c r="C837" s="225" t="s">
        <v>126</v>
      </c>
      <c r="D837" s="133"/>
      <c r="E837" s="225" t="s">
        <v>127</v>
      </c>
      <c r="F837" s="398">
        <v>10000</v>
      </c>
      <c r="G837" s="227" t="s">
        <v>128</v>
      </c>
    </row>
    <row r="838" spans="2:7" ht="16.5" hidden="1" customHeight="1" x14ac:dyDescent="0.3">
      <c r="B838" s="196">
        <v>44595</v>
      </c>
      <c r="C838" s="225" t="s">
        <v>126</v>
      </c>
      <c r="D838" s="133"/>
      <c r="E838" s="225" t="s">
        <v>127</v>
      </c>
      <c r="F838" s="398">
        <v>10000</v>
      </c>
      <c r="G838" s="227" t="s">
        <v>128</v>
      </c>
    </row>
    <row r="839" spans="2:7" ht="16.5" hidden="1" customHeight="1" x14ac:dyDescent="0.3">
      <c r="B839" s="196">
        <v>44595</v>
      </c>
      <c r="C839" s="225" t="s">
        <v>126</v>
      </c>
      <c r="D839" s="133"/>
      <c r="E839" s="225" t="s">
        <v>127</v>
      </c>
      <c r="F839" s="398">
        <v>20000</v>
      </c>
      <c r="G839" s="227" t="s">
        <v>128</v>
      </c>
    </row>
    <row r="840" spans="2:7" ht="16.5" hidden="1" customHeight="1" x14ac:dyDescent="0.3">
      <c r="B840" s="196">
        <v>44595</v>
      </c>
      <c r="C840" s="225" t="s">
        <v>126</v>
      </c>
      <c r="D840" s="133"/>
      <c r="E840" s="225" t="s">
        <v>127</v>
      </c>
      <c r="F840" s="398">
        <v>20000</v>
      </c>
      <c r="G840" s="227" t="s">
        <v>128</v>
      </c>
    </row>
    <row r="841" spans="2:7" ht="16.5" hidden="1" customHeight="1" x14ac:dyDescent="0.3">
      <c r="B841" s="196">
        <v>44596</v>
      </c>
      <c r="C841" s="225" t="s">
        <v>126</v>
      </c>
      <c r="D841" s="133"/>
      <c r="E841" s="225" t="s">
        <v>127</v>
      </c>
      <c r="F841" s="398">
        <v>500000</v>
      </c>
      <c r="G841" s="227" t="s">
        <v>128</v>
      </c>
    </row>
    <row r="842" spans="2:7" ht="16.5" hidden="1" customHeight="1" x14ac:dyDescent="0.3">
      <c r="B842" s="196">
        <v>44596</v>
      </c>
      <c r="C842" s="225" t="s">
        <v>126</v>
      </c>
      <c r="D842" s="133"/>
      <c r="E842" s="225" t="s">
        <v>127</v>
      </c>
      <c r="F842" s="398">
        <v>20000</v>
      </c>
      <c r="G842" s="227" t="s">
        <v>128</v>
      </c>
    </row>
    <row r="843" spans="2:7" ht="16.5" hidden="1" customHeight="1" x14ac:dyDescent="0.3">
      <c r="B843" s="196">
        <v>44599</v>
      </c>
      <c r="C843" s="225" t="s">
        <v>126</v>
      </c>
      <c r="D843" s="133"/>
      <c r="E843" s="225" t="s">
        <v>127</v>
      </c>
      <c r="F843" s="398">
        <v>100000</v>
      </c>
      <c r="G843" s="227" t="s">
        <v>128</v>
      </c>
    </row>
    <row r="844" spans="2:7" ht="16.5" hidden="1" customHeight="1" x14ac:dyDescent="0.3">
      <c r="B844" s="196">
        <v>44599</v>
      </c>
      <c r="C844" s="225" t="s">
        <v>126</v>
      </c>
      <c r="D844" s="133"/>
      <c r="E844" s="225" t="s">
        <v>127</v>
      </c>
      <c r="F844" s="398">
        <v>360000</v>
      </c>
      <c r="G844" s="227" t="s">
        <v>128</v>
      </c>
    </row>
    <row r="845" spans="2:7" ht="16.5" hidden="1" customHeight="1" x14ac:dyDescent="0.3">
      <c r="B845" s="196">
        <v>44600</v>
      </c>
      <c r="C845" s="225" t="s">
        <v>126</v>
      </c>
      <c r="D845" s="133"/>
      <c r="E845" s="225" t="s">
        <v>127</v>
      </c>
      <c r="F845" s="398">
        <v>10000</v>
      </c>
      <c r="G845" s="227" t="s">
        <v>128</v>
      </c>
    </row>
    <row r="846" spans="2:7" ht="16.5" hidden="1" customHeight="1" x14ac:dyDescent="0.3">
      <c r="B846" s="196">
        <v>44601</v>
      </c>
      <c r="C846" s="225" t="s">
        <v>126</v>
      </c>
      <c r="D846" s="133"/>
      <c r="E846" s="225" t="s">
        <v>127</v>
      </c>
      <c r="F846" s="398">
        <v>515000</v>
      </c>
      <c r="G846" s="227" t="s">
        <v>128</v>
      </c>
    </row>
    <row r="847" spans="2:7" ht="16.5" hidden="1" customHeight="1" x14ac:dyDescent="0.3">
      <c r="B847" s="196">
        <v>44601</v>
      </c>
      <c r="C847" s="225" t="s">
        <v>126</v>
      </c>
      <c r="D847" s="133"/>
      <c r="E847" s="225" t="s">
        <v>127</v>
      </c>
      <c r="F847" s="398">
        <v>50000</v>
      </c>
      <c r="G847" s="227" t="s">
        <v>128</v>
      </c>
    </row>
    <row r="848" spans="2:7" ht="16.5" hidden="1" customHeight="1" x14ac:dyDescent="0.3">
      <c r="B848" s="196">
        <v>44601</v>
      </c>
      <c r="C848" s="225" t="s">
        <v>126</v>
      </c>
      <c r="D848" s="133"/>
      <c r="E848" s="225" t="s">
        <v>127</v>
      </c>
      <c r="F848" s="398">
        <v>50000</v>
      </c>
      <c r="G848" s="227" t="s">
        <v>128</v>
      </c>
    </row>
    <row r="849" spans="2:7" ht="16.5" hidden="1" customHeight="1" x14ac:dyDescent="0.3">
      <c r="B849" s="196">
        <v>44602</v>
      </c>
      <c r="C849" s="225" t="s">
        <v>126</v>
      </c>
      <c r="D849" s="133"/>
      <c r="E849" s="225" t="s">
        <v>127</v>
      </c>
      <c r="F849" s="398">
        <v>10000</v>
      </c>
      <c r="G849" s="227" t="s">
        <v>128</v>
      </c>
    </row>
    <row r="850" spans="2:7" ht="16.5" hidden="1" customHeight="1" x14ac:dyDescent="0.3">
      <c r="B850" s="196">
        <v>44602</v>
      </c>
      <c r="C850" s="225" t="s">
        <v>126</v>
      </c>
      <c r="D850" s="133"/>
      <c r="E850" s="225" t="s">
        <v>127</v>
      </c>
      <c r="F850" s="398">
        <v>50000</v>
      </c>
      <c r="G850" s="227" t="s">
        <v>128</v>
      </c>
    </row>
    <row r="851" spans="2:7" ht="16.5" hidden="1" customHeight="1" x14ac:dyDescent="0.3">
      <c r="B851" s="196">
        <v>44602</v>
      </c>
      <c r="C851" s="225" t="s">
        <v>126</v>
      </c>
      <c r="D851" s="133"/>
      <c r="E851" s="225" t="s">
        <v>127</v>
      </c>
      <c r="F851" s="398">
        <v>10000</v>
      </c>
      <c r="G851" s="227" t="s">
        <v>128</v>
      </c>
    </row>
    <row r="852" spans="2:7" ht="16.5" hidden="1" customHeight="1" x14ac:dyDescent="0.3">
      <c r="B852" s="196">
        <v>44602</v>
      </c>
      <c r="C852" s="225" t="s">
        <v>126</v>
      </c>
      <c r="D852" s="133"/>
      <c r="E852" s="225" t="s">
        <v>127</v>
      </c>
      <c r="F852" s="398">
        <v>20000</v>
      </c>
      <c r="G852" s="227" t="s">
        <v>128</v>
      </c>
    </row>
    <row r="853" spans="2:7" ht="16.5" hidden="1" customHeight="1" x14ac:dyDescent="0.3">
      <c r="B853" s="196">
        <v>44602</v>
      </c>
      <c r="C853" s="225" t="s">
        <v>126</v>
      </c>
      <c r="D853" s="133"/>
      <c r="E853" s="225" t="s">
        <v>127</v>
      </c>
      <c r="F853" s="398">
        <v>10000</v>
      </c>
      <c r="G853" s="227" t="s">
        <v>128</v>
      </c>
    </row>
    <row r="854" spans="2:7" ht="16.5" hidden="1" customHeight="1" x14ac:dyDescent="0.3">
      <c r="B854" s="196">
        <v>44606</v>
      </c>
      <c r="C854" s="225" t="s">
        <v>126</v>
      </c>
      <c r="D854" s="133"/>
      <c r="E854" s="225" t="s">
        <v>127</v>
      </c>
      <c r="F854" s="398">
        <v>10000</v>
      </c>
      <c r="G854" s="227" t="s">
        <v>128</v>
      </c>
    </row>
    <row r="855" spans="2:7" ht="16.5" hidden="1" customHeight="1" x14ac:dyDescent="0.3">
      <c r="B855" s="196">
        <v>44606</v>
      </c>
      <c r="C855" s="225" t="s">
        <v>126</v>
      </c>
      <c r="D855" s="133"/>
      <c r="E855" s="225" t="s">
        <v>127</v>
      </c>
      <c r="F855" s="398">
        <v>80000</v>
      </c>
      <c r="G855" s="227" t="s">
        <v>128</v>
      </c>
    </row>
    <row r="856" spans="2:7" ht="16.5" hidden="1" customHeight="1" x14ac:dyDescent="0.3">
      <c r="B856" s="196">
        <v>44609</v>
      </c>
      <c r="C856" s="225" t="s">
        <v>126</v>
      </c>
      <c r="D856" s="133"/>
      <c r="E856" s="225" t="s">
        <v>127</v>
      </c>
      <c r="F856" s="398">
        <v>1285000</v>
      </c>
      <c r="G856" s="227" t="s">
        <v>128</v>
      </c>
    </row>
    <row r="857" spans="2:7" ht="16.5" hidden="1" customHeight="1" x14ac:dyDescent="0.3">
      <c r="B857" s="196">
        <v>44609</v>
      </c>
      <c r="C857" s="225" t="s">
        <v>126</v>
      </c>
      <c r="D857" s="133"/>
      <c r="E857" s="225" t="s">
        <v>127</v>
      </c>
      <c r="F857" s="398">
        <v>50000</v>
      </c>
      <c r="G857" s="227" t="s">
        <v>128</v>
      </c>
    </row>
    <row r="858" spans="2:7" ht="16.5" hidden="1" customHeight="1" x14ac:dyDescent="0.3">
      <c r="B858" s="196">
        <v>44610</v>
      </c>
      <c r="C858" s="225" t="s">
        <v>126</v>
      </c>
      <c r="D858" s="133"/>
      <c r="E858" s="225" t="s">
        <v>127</v>
      </c>
      <c r="F858" s="398">
        <v>10000</v>
      </c>
      <c r="G858" s="227" t="s">
        <v>128</v>
      </c>
    </row>
    <row r="859" spans="2:7" ht="16.5" hidden="1" customHeight="1" x14ac:dyDescent="0.3">
      <c r="B859" s="196">
        <v>44613</v>
      </c>
      <c r="C859" s="225" t="s">
        <v>126</v>
      </c>
      <c r="D859" s="133"/>
      <c r="E859" s="225" t="s">
        <v>127</v>
      </c>
      <c r="F859" s="398">
        <v>20000</v>
      </c>
      <c r="G859" s="227" t="s">
        <v>128</v>
      </c>
    </row>
    <row r="860" spans="2:7" ht="16.5" hidden="1" customHeight="1" x14ac:dyDescent="0.3">
      <c r="B860" s="196">
        <v>44613</v>
      </c>
      <c r="C860" s="225" t="s">
        <v>126</v>
      </c>
      <c r="D860" s="133"/>
      <c r="E860" s="225" t="s">
        <v>127</v>
      </c>
      <c r="F860" s="398">
        <v>20000</v>
      </c>
      <c r="G860" s="227" t="s">
        <v>128</v>
      </c>
    </row>
    <row r="861" spans="2:7" ht="16.5" hidden="1" customHeight="1" x14ac:dyDescent="0.3">
      <c r="B861" s="196">
        <v>44613</v>
      </c>
      <c r="C861" s="225" t="s">
        <v>126</v>
      </c>
      <c r="D861" s="133"/>
      <c r="E861" s="225" t="s">
        <v>127</v>
      </c>
      <c r="F861" s="398">
        <v>30000</v>
      </c>
      <c r="G861" s="227" t="s">
        <v>128</v>
      </c>
    </row>
    <row r="862" spans="2:7" ht="16.5" hidden="1" customHeight="1" x14ac:dyDescent="0.3">
      <c r="B862" s="196">
        <v>44615</v>
      </c>
      <c r="C862" s="225" t="s">
        <v>126</v>
      </c>
      <c r="D862" s="133"/>
      <c r="E862" s="225" t="s">
        <v>127</v>
      </c>
      <c r="F862" s="398">
        <v>330000</v>
      </c>
      <c r="G862" s="227" t="s">
        <v>128</v>
      </c>
    </row>
    <row r="863" spans="2:7" ht="16.5" hidden="1" customHeight="1" x14ac:dyDescent="0.3">
      <c r="B863" s="196">
        <v>44615</v>
      </c>
      <c r="C863" s="225" t="s">
        <v>126</v>
      </c>
      <c r="D863" s="133"/>
      <c r="E863" s="225" t="s">
        <v>127</v>
      </c>
      <c r="F863" s="398">
        <v>30000</v>
      </c>
      <c r="G863" s="227" t="s">
        <v>128</v>
      </c>
    </row>
    <row r="864" spans="2:7" ht="16.5" hidden="1" customHeight="1" x14ac:dyDescent="0.3">
      <c r="B864" s="196">
        <v>44616</v>
      </c>
      <c r="C864" s="225" t="s">
        <v>126</v>
      </c>
      <c r="D864" s="133"/>
      <c r="E864" s="225" t="s">
        <v>127</v>
      </c>
      <c r="F864" s="398">
        <v>20000</v>
      </c>
      <c r="G864" s="227" t="s">
        <v>128</v>
      </c>
    </row>
    <row r="865" spans="2:7" ht="16.5" hidden="1" customHeight="1" x14ac:dyDescent="0.3">
      <c r="B865" s="196">
        <v>44617</v>
      </c>
      <c r="C865" s="225" t="s">
        <v>126</v>
      </c>
      <c r="D865" s="133"/>
      <c r="E865" s="225" t="s">
        <v>127</v>
      </c>
      <c r="F865" s="398">
        <v>10000</v>
      </c>
      <c r="G865" s="227" t="s">
        <v>128</v>
      </c>
    </row>
    <row r="866" spans="2:7" ht="16.5" hidden="1" customHeight="1" x14ac:dyDescent="0.3">
      <c r="B866" s="196">
        <v>44620</v>
      </c>
      <c r="C866" s="225" t="s">
        <v>126</v>
      </c>
      <c r="D866" s="133"/>
      <c r="E866" s="225" t="s">
        <v>127</v>
      </c>
      <c r="F866" s="398">
        <v>50000</v>
      </c>
      <c r="G866" s="227" t="s">
        <v>128</v>
      </c>
    </row>
    <row r="867" spans="2:7" ht="16.5" hidden="1" customHeight="1" x14ac:dyDescent="0.3">
      <c r="B867" s="196">
        <v>44620</v>
      </c>
      <c r="C867" s="225" t="s">
        <v>126</v>
      </c>
      <c r="D867" s="133"/>
      <c r="E867" s="225" t="s">
        <v>127</v>
      </c>
      <c r="F867" s="398">
        <v>10000</v>
      </c>
      <c r="G867" s="227" t="s">
        <v>128</v>
      </c>
    </row>
    <row r="868" spans="2:7" ht="16.5" hidden="1" customHeight="1" x14ac:dyDescent="0.3">
      <c r="B868" s="196">
        <v>44620</v>
      </c>
      <c r="C868" s="225" t="s">
        <v>126</v>
      </c>
      <c r="D868" s="133"/>
      <c r="E868" s="225" t="s">
        <v>127</v>
      </c>
      <c r="F868" s="398">
        <v>10000</v>
      </c>
      <c r="G868" s="227" t="s">
        <v>128</v>
      </c>
    </row>
    <row r="869" spans="2:7" ht="16.5" hidden="1" customHeight="1" x14ac:dyDescent="0.3">
      <c r="B869" s="196">
        <v>44620</v>
      </c>
      <c r="C869" s="225" t="s">
        <v>126</v>
      </c>
      <c r="D869" s="133"/>
      <c r="E869" s="225" t="s">
        <v>127</v>
      </c>
      <c r="F869" s="398">
        <v>1195000</v>
      </c>
      <c r="G869" s="227" t="s">
        <v>128</v>
      </c>
    </row>
    <row r="870" spans="2:7" ht="16.5" hidden="1" customHeight="1" x14ac:dyDescent="0.3">
      <c r="B870" s="196">
        <v>44620</v>
      </c>
      <c r="C870" s="225" t="s">
        <v>126</v>
      </c>
      <c r="D870" s="133"/>
      <c r="E870" s="225" t="s">
        <v>127</v>
      </c>
      <c r="F870" s="398">
        <v>20000</v>
      </c>
      <c r="G870" s="227" t="s">
        <v>128</v>
      </c>
    </row>
    <row r="871" spans="2:7" ht="16.5" hidden="1" customHeight="1" x14ac:dyDescent="0.3">
      <c r="B871" s="196">
        <v>44620</v>
      </c>
      <c r="C871" s="225" t="s">
        <v>126</v>
      </c>
      <c r="D871" s="133"/>
      <c r="E871" s="225" t="s">
        <v>127</v>
      </c>
      <c r="F871" s="398">
        <v>100000</v>
      </c>
      <c r="G871" s="227" t="s">
        <v>128</v>
      </c>
    </row>
    <row r="872" spans="2:7" ht="17.25" hidden="1" customHeight="1" thickBot="1" x14ac:dyDescent="0.35">
      <c r="B872" s="45">
        <v>44620</v>
      </c>
      <c r="C872" s="238" t="s">
        <v>126</v>
      </c>
      <c r="D872" s="241"/>
      <c r="E872" s="238" t="s">
        <v>127</v>
      </c>
      <c r="F872" s="432">
        <v>20000</v>
      </c>
      <c r="G872" s="244" t="s">
        <v>128</v>
      </c>
    </row>
    <row r="873" spans="2:7" ht="16.5" hidden="1" customHeight="1" x14ac:dyDescent="0.3">
      <c r="B873" s="465">
        <v>44621</v>
      </c>
      <c r="C873" s="284" t="s">
        <v>126</v>
      </c>
      <c r="D873" s="466"/>
      <c r="E873" s="284" t="s">
        <v>127</v>
      </c>
      <c r="F873" s="467">
        <v>30000</v>
      </c>
      <c r="G873" s="235" t="s">
        <v>128</v>
      </c>
    </row>
    <row r="874" spans="2:7" ht="16.5" hidden="1" customHeight="1" x14ac:dyDescent="0.3">
      <c r="B874" s="402">
        <v>44621</v>
      </c>
      <c r="C874" s="259" t="s">
        <v>126</v>
      </c>
      <c r="D874" s="468"/>
      <c r="E874" s="259" t="s">
        <v>127</v>
      </c>
      <c r="F874" s="469">
        <v>10000</v>
      </c>
      <c r="G874" s="227" t="s">
        <v>128</v>
      </c>
    </row>
    <row r="875" spans="2:7" ht="16.5" hidden="1" customHeight="1" x14ac:dyDescent="0.3">
      <c r="B875" s="402">
        <v>44622</v>
      </c>
      <c r="C875" s="259" t="s">
        <v>126</v>
      </c>
      <c r="D875" s="468"/>
      <c r="E875" s="259" t="s">
        <v>127</v>
      </c>
      <c r="F875" s="469">
        <v>70000</v>
      </c>
      <c r="G875" s="227" t="s">
        <v>128</v>
      </c>
    </row>
    <row r="876" spans="2:7" ht="16.5" hidden="1" customHeight="1" x14ac:dyDescent="0.3">
      <c r="B876" s="402">
        <v>44623</v>
      </c>
      <c r="C876" s="259" t="s">
        <v>126</v>
      </c>
      <c r="D876" s="468"/>
      <c r="E876" s="259" t="s">
        <v>127</v>
      </c>
      <c r="F876" s="469">
        <v>10000</v>
      </c>
      <c r="G876" s="227" t="s">
        <v>128</v>
      </c>
    </row>
    <row r="877" spans="2:7" ht="16.5" hidden="1" customHeight="1" x14ac:dyDescent="0.3">
      <c r="B877" s="402">
        <v>44624</v>
      </c>
      <c r="C877" s="259" t="s">
        <v>126</v>
      </c>
      <c r="D877" s="468"/>
      <c r="E877" s="259" t="s">
        <v>127</v>
      </c>
      <c r="F877" s="469">
        <v>100000</v>
      </c>
      <c r="G877" s="227" t="s">
        <v>128</v>
      </c>
    </row>
    <row r="878" spans="2:7" ht="16.5" hidden="1" customHeight="1" x14ac:dyDescent="0.3">
      <c r="B878" s="402">
        <v>44624</v>
      </c>
      <c r="C878" s="259" t="s">
        <v>126</v>
      </c>
      <c r="D878" s="468"/>
      <c r="E878" s="259" t="s">
        <v>127</v>
      </c>
      <c r="F878" s="469">
        <v>320000</v>
      </c>
      <c r="G878" s="227" t="s">
        <v>128</v>
      </c>
    </row>
    <row r="879" spans="2:7" ht="16.5" hidden="1" customHeight="1" x14ac:dyDescent="0.3">
      <c r="B879" s="402">
        <v>44624</v>
      </c>
      <c r="C879" s="259" t="s">
        <v>126</v>
      </c>
      <c r="D879" s="468"/>
      <c r="E879" s="259" t="s">
        <v>127</v>
      </c>
      <c r="F879" s="469">
        <v>10000</v>
      </c>
      <c r="G879" s="227" t="s">
        <v>128</v>
      </c>
    </row>
    <row r="880" spans="2:7" ht="16.5" hidden="1" customHeight="1" x14ac:dyDescent="0.3">
      <c r="B880" s="402">
        <v>44625</v>
      </c>
      <c r="C880" s="259" t="s">
        <v>126</v>
      </c>
      <c r="D880" s="468"/>
      <c r="E880" s="259" t="s">
        <v>127</v>
      </c>
      <c r="F880" s="469">
        <v>30000</v>
      </c>
      <c r="G880" s="227" t="s">
        <v>128</v>
      </c>
    </row>
    <row r="881" spans="2:7" ht="16.5" hidden="1" customHeight="1" x14ac:dyDescent="0.3">
      <c r="B881" s="402">
        <v>44627</v>
      </c>
      <c r="C881" s="259" t="s">
        <v>126</v>
      </c>
      <c r="D881" s="468"/>
      <c r="E881" s="259" t="s">
        <v>127</v>
      </c>
      <c r="F881" s="469">
        <v>100000</v>
      </c>
      <c r="G881" s="227" t="s">
        <v>128</v>
      </c>
    </row>
    <row r="882" spans="2:7" ht="16.5" hidden="1" customHeight="1" x14ac:dyDescent="0.3">
      <c r="B882" s="402">
        <v>44627</v>
      </c>
      <c r="C882" s="259" t="s">
        <v>126</v>
      </c>
      <c r="D882" s="468"/>
      <c r="E882" s="259" t="s">
        <v>127</v>
      </c>
      <c r="F882" s="469">
        <v>10000</v>
      </c>
      <c r="G882" s="227" t="s">
        <v>128</v>
      </c>
    </row>
    <row r="883" spans="2:7" ht="16.5" hidden="1" customHeight="1" x14ac:dyDescent="0.3">
      <c r="B883" s="402">
        <v>44627</v>
      </c>
      <c r="C883" s="259" t="s">
        <v>126</v>
      </c>
      <c r="D883" s="468"/>
      <c r="E883" s="259" t="s">
        <v>127</v>
      </c>
      <c r="F883" s="469">
        <v>40000</v>
      </c>
      <c r="G883" s="227" t="s">
        <v>128</v>
      </c>
    </row>
    <row r="884" spans="2:7" ht="16.5" hidden="1" customHeight="1" x14ac:dyDescent="0.3">
      <c r="B884" s="402">
        <v>44630</v>
      </c>
      <c r="C884" s="259" t="s">
        <v>126</v>
      </c>
      <c r="D884" s="468"/>
      <c r="E884" s="259" t="s">
        <v>127</v>
      </c>
      <c r="F884" s="469">
        <v>50000</v>
      </c>
      <c r="G884" s="227" t="s">
        <v>128</v>
      </c>
    </row>
    <row r="885" spans="2:7" ht="16.5" hidden="1" customHeight="1" x14ac:dyDescent="0.3">
      <c r="B885" s="402">
        <v>44630</v>
      </c>
      <c r="C885" s="259" t="s">
        <v>126</v>
      </c>
      <c r="D885" s="468"/>
      <c r="E885" s="259" t="s">
        <v>127</v>
      </c>
      <c r="F885" s="469">
        <v>10000</v>
      </c>
      <c r="G885" s="227" t="s">
        <v>128</v>
      </c>
    </row>
    <row r="886" spans="2:7" ht="16.5" hidden="1" customHeight="1" x14ac:dyDescent="0.3">
      <c r="B886" s="402">
        <v>44630</v>
      </c>
      <c r="C886" s="259" t="s">
        <v>126</v>
      </c>
      <c r="D886" s="468"/>
      <c r="E886" s="259" t="s">
        <v>127</v>
      </c>
      <c r="F886" s="469">
        <v>10000</v>
      </c>
      <c r="G886" s="227" t="s">
        <v>128</v>
      </c>
    </row>
    <row r="887" spans="2:7" ht="16.5" hidden="1" customHeight="1" x14ac:dyDescent="0.3">
      <c r="B887" s="402">
        <v>44630</v>
      </c>
      <c r="C887" s="259" t="s">
        <v>126</v>
      </c>
      <c r="D887" s="468"/>
      <c r="E887" s="259" t="s">
        <v>127</v>
      </c>
      <c r="F887" s="469">
        <v>20000</v>
      </c>
      <c r="G887" s="227" t="s">
        <v>128</v>
      </c>
    </row>
    <row r="888" spans="2:7" ht="16.5" hidden="1" customHeight="1" x14ac:dyDescent="0.3">
      <c r="B888" s="402">
        <v>44630</v>
      </c>
      <c r="C888" s="259" t="s">
        <v>126</v>
      </c>
      <c r="D888" s="468"/>
      <c r="E888" s="259" t="s">
        <v>127</v>
      </c>
      <c r="F888" s="469">
        <v>10000</v>
      </c>
      <c r="G888" s="227" t="s">
        <v>128</v>
      </c>
    </row>
    <row r="889" spans="2:7" ht="16.5" hidden="1" customHeight="1" x14ac:dyDescent="0.3">
      <c r="B889" s="402">
        <v>44630</v>
      </c>
      <c r="C889" s="259" t="s">
        <v>126</v>
      </c>
      <c r="D889" s="468"/>
      <c r="E889" s="259" t="s">
        <v>127</v>
      </c>
      <c r="F889" s="469">
        <v>515000</v>
      </c>
      <c r="G889" s="227" t="s">
        <v>128</v>
      </c>
    </row>
    <row r="890" spans="2:7" ht="16.5" hidden="1" customHeight="1" x14ac:dyDescent="0.3">
      <c r="B890" s="402">
        <v>44631</v>
      </c>
      <c r="C890" s="259" t="s">
        <v>126</v>
      </c>
      <c r="D890" s="468"/>
      <c r="E890" s="259" t="s">
        <v>127</v>
      </c>
      <c r="F890" s="469">
        <v>30000</v>
      </c>
      <c r="G890" s="227" t="s">
        <v>128</v>
      </c>
    </row>
    <row r="891" spans="2:7" ht="16.5" hidden="1" customHeight="1" x14ac:dyDescent="0.3">
      <c r="B891" s="402">
        <v>44632</v>
      </c>
      <c r="C891" s="259" t="s">
        <v>126</v>
      </c>
      <c r="D891" s="468"/>
      <c r="E891" s="259" t="s">
        <v>127</v>
      </c>
      <c r="F891" s="469">
        <v>10000</v>
      </c>
      <c r="G891" s="227" t="s">
        <v>128</v>
      </c>
    </row>
    <row r="892" spans="2:7" ht="16.5" hidden="1" customHeight="1" x14ac:dyDescent="0.3">
      <c r="B892" s="402">
        <v>44634</v>
      </c>
      <c r="C892" s="259" t="s">
        <v>126</v>
      </c>
      <c r="D892" s="468"/>
      <c r="E892" s="259" t="s">
        <v>127</v>
      </c>
      <c r="F892" s="469">
        <v>10000</v>
      </c>
      <c r="G892" s="227" t="s">
        <v>128</v>
      </c>
    </row>
    <row r="893" spans="2:7" ht="16.5" hidden="1" customHeight="1" x14ac:dyDescent="0.3">
      <c r="B893" s="402">
        <v>44634</v>
      </c>
      <c r="C893" s="259" t="s">
        <v>126</v>
      </c>
      <c r="D893" s="468"/>
      <c r="E893" s="259" t="s">
        <v>127</v>
      </c>
      <c r="F893" s="469">
        <v>80000</v>
      </c>
      <c r="G893" s="227" t="s">
        <v>128</v>
      </c>
    </row>
    <row r="894" spans="2:7" ht="16.5" hidden="1" customHeight="1" x14ac:dyDescent="0.3">
      <c r="B894" s="402">
        <v>44636</v>
      </c>
      <c r="C894" s="259" t="s">
        <v>126</v>
      </c>
      <c r="D894" s="468"/>
      <c r="E894" s="259" t="s">
        <v>127</v>
      </c>
      <c r="F894" s="469">
        <v>50000</v>
      </c>
      <c r="G894" s="227" t="s">
        <v>128</v>
      </c>
    </row>
    <row r="895" spans="2:7" ht="16.5" hidden="1" customHeight="1" x14ac:dyDescent="0.3">
      <c r="B895" s="402">
        <v>44637</v>
      </c>
      <c r="C895" s="259" t="s">
        <v>126</v>
      </c>
      <c r="D895" s="468"/>
      <c r="E895" s="259" t="s">
        <v>127</v>
      </c>
      <c r="F895" s="469">
        <v>1285000</v>
      </c>
      <c r="G895" s="227" t="s">
        <v>128</v>
      </c>
    </row>
    <row r="896" spans="2:7" ht="16.5" hidden="1" customHeight="1" x14ac:dyDescent="0.3">
      <c r="B896" s="402">
        <v>44638</v>
      </c>
      <c r="C896" s="259" t="s">
        <v>126</v>
      </c>
      <c r="D896" s="468"/>
      <c r="E896" s="259" t="s">
        <v>127</v>
      </c>
      <c r="F896" s="469">
        <v>10000</v>
      </c>
      <c r="G896" s="227" t="s">
        <v>128</v>
      </c>
    </row>
    <row r="897" spans="2:7" ht="16.5" hidden="1" customHeight="1" x14ac:dyDescent="0.3">
      <c r="B897" s="402">
        <v>44641</v>
      </c>
      <c r="C897" s="259" t="s">
        <v>126</v>
      </c>
      <c r="D897" s="468"/>
      <c r="E897" s="259" t="s">
        <v>127</v>
      </c>
      <c r="F897" s="469">
        <v>20000</v>
      </c>
      <c r="G897" s="227" t="s">
        <v>128</v>
      </c>
    </row>
    <row r="898" spans="2:7" ht="16.5" hidden="1" customHeight="1" x14ac:dyDescent="0.3">
      <c r="B898" s="402">
        <v>44641</v>
      </c>
      <c r="C898" s="259" t="s">
        <v>126</v>
      </c>
      <c r="D898" s="468"/>
      <c r="E898" s="259" t="s">
        <v>127</v>
      </c>
      <c r="F898" s="469">
        <v>20000</v>
      </c>
      <c r="G898" s="227" t="s">
        <v>128</v>
      </c>
    </row>
    <row r="899" spans="2:7" ht="16.5" hidden="1" customHeight="1" x14ac:dyDescent="0.3">
      <c r="B899" s="402">
        <v>44641</v>
      </c>
      <c r="C899" s="259" t="s">
        <v>126</v>
      </c>
      <c r="D899" s="468"/>
      <c r="E899" s="259" t="s">
        <v>127</v>
      </c>
      <c r="F899" s="469">
        <v>30000</v>
      </c>
      <c r="G899" s="227" t="s">
        <v>128</v>
      </c>
    </row>
    <row r="900" spans="2:7" ht="16.5" hidden="1" customHeight="1" x14ac:dyDescent="0.3">
      <c r="B900" s="402">
        <v>44643</v>
      </c>
      <c r="C900" s="259" t="s">
        <v>126</v>
      </c>
      <c r="D900" s="468"/>
      <c r="E900" s="259" t="s">
        <v>127</v>
      </c>
      <c r="F900" s="469">
        <v>10000</v>
      </c>
      <c r="G900" s="227" t="s">
        <v>128</v>
      </c>
    </row>
    <row r="901" spans="2:7" ht="16.5" hidden="1" customHeight="1" x14ac:dyDescent="0.3">
      <c r="B901" s="402">
        <v>44643</v>
      </c>
      <c r="C901" s="259" t="s">
        <v>126</v>
      </c>
      <c r="D901" s="468"/>
      <c r="E901" s="259" t="s">
        <v>127</v>
      </c>
      <c r="F901" s="469">
        <v>310000</v>
      </c>
      <c r="G901" s="227" t="s">
        <v>128</v>
      </c>
    </row>
    <row r="902" spans="2:7" ht="16.5" hidden="1" customHeight="1" x14ac:dyDescent="0.3">
      <c r="B902" s="402">
        <v>44644</v>
      </c>
      <c r="C902" s="259" t="s">
        <v>126</v>
      </c>
      <c r="D902" s="468"/>
      <c r="E902" s="259" t="s">
        <v>127</v>
      </c>
      <c r="F902" s="469">
        <v>100000</v>
      </c>
      <c r="G902" s="227" t="s">
        <v>128</v>
      </c>
    </row>
    <row r="903" spans="2:7" ht="16.5" hidden="1" customHeight="1" x14ac:dyDescent="0.3">
      <c r="B903" s="402">
        <v>44644</v>
      </c>
      <c r="C903" s="259" t="s">
        <v>126</v>
      </c>
      <c r="D903" s="468"/>
      <c r="E903" s="259" t="s">
        <v>127</v>
      </c>
      <c r="F903" s="469">
        <v>20000</v>
      </c>
      <c r="G903" s="227" t="s">
        <v>128</v>
      </c>
    </row>
    <row r="904" spans="2:7" ht="16.5" hidden="1" customHeight="1" x14ac:dyDescent="0.3">
      <c r="B904" s="402">
        <v>44645</v>
      </c>
      <c r="C904" s="259" t="s">
        <v>126</v>
      </c>
      <c r="D904" s="468"/>
      <c r="E904" s="259" t="s">
        <v>127</v>
      </c>
      <c r="F904" s="469">
        <v>10000</v>
      </c>
      <c r="G904" s="227" t="s">
        <v>128</v>
      </c>
    </row>
    <row r="905" spans="2:7" ht="16.5" hidden="1" customHeight="1" x14ac:dyDescent="0.3">
      <c r="B905" s="402">
        <v>44647</v>
      </c>
      <c r="C905" s="259" t="s">
        <v>126</v>
      </c>
      <c r="D905" s="468"/>
      <c r="E905" s="259" t="s">
        <v>127</v>
      </c>
      <c r="F905" s="469">
        <v>100000</v>
      </c>
      <c r="G905" s="227" t="s">
        <v>128</v>
      </c>
    </row>
    <row r="906" spans="2:7" ht="16.5" hidden="1" customHeight="1" x14ac:dyDescent="0.3">
      <c r="B906" s="402">
        <v>44647</v>
      </c>
      <c r="C906" s="259" t="s">
        <v>126</v>
      </c>
      <c r="D906" s="468"/>
      <c r="E906" s="259" t="s">
        <v>127</v>
      </c>
      <c r="F906" s="469">
        <v>30000</v>
      </c>
      <c r="G906" s="227" t="s">
        <v>128</v>
      </c>
    </row>
    <row r="907" spans="2:7" ht="16.5" hidden="1" customHeight="1" x14ac:dyDescent="0.3">
      <c r="B907" s="402">
        <v>44648</v>
      </c>
      <c r="C907" s="259" t="s">
        <v>126</v>
      </c>
      <c r="D907" s="468"/>
      <c r="E907" s="259" t="s">
        <v>127</v>
      </c>
      <c r="F907" s="469">
        <v>1205000</v>
      </c>
      <c r="G907" s="227" t="s">
        <v>128</v>
      </c>
    </row>
    <row r="908" spans="2:7" ht="16.5" hidden="1" customHeight="1" x14ac:dyDescent="0.3">
      <c r="B908" s="402">
        <v>44649</v>
      </c>
      <c r="C908" s="259" t="s">
        <v>126</v>
      </c>
      <c r="D908" s="468"/>
      <c r="E908" s="259" t="s">
        <v>127</v>
      </c>
      <c r="F908" s="469">
        <v>10000</v>
      </c>
      <c r="G908" s="227" t="s">
        <v>128</v>
      </c>
    </row>
    <row r="909" spans="2:7" ht="16.5" hidden="1" customHeight="1" x14ac:dyDescent="0.3">
      <c r="B909" s="402">
        <v>44650</v>
      </c>
      <c r="C909" s="259" t="s">
        <v>126</v>
      </c>
      <c r="D909" s="468"/>
      <c r="E909" s="259" t="s">
        <v>127</v>
      </c>
      <c r="F909" s="469">
        <v>1000000</v>
      </c>
      <c r="G909" s="227" t="s">
        <v>128</v>
      </c>
    </row>
    <row r="910" spans="2:7" ht="16.5" hidden="1" customHeight="1" x14ac:dyDescent="0.3">
      <c r="B910" s="402">
        <v>44650</v>
      </c>
      <c r="C910" s="259" t="s">
        <v>126</v>
      </c>
      <c r="D910" s="468"/>
      <c r="E910" s="259" t="s">
        <v>127</v>
      </c>
      <c r="F910" s="469">
        <v>2000000</v>
      </c>
      <c r="G910" s="227" t="s">
        <v>128</v>
      </c>
    </row>
    <row r="911" spans="2:7" ht="16.5" hidden="1" customHeight="1" x14ac:dyDescent="0.3">
      <c r="B911" s="402">
        <v>44650</v>
      </c>
      <c r="C911" s="259" t="s">
        <v>126</v>
      </c>
      <c r="D911" s="468"/>
      <c r="E911" s="259" t="s">
        <v>127</v>
      </c>
      <c r="F911" s="469">
        <v>90000</v>
      </c>
      <c r="G911" s="227" t="s">
        <v>128</v>
      </c>
    </row>
    <row r="912" spans="2:7" ht="16.5" hidden="1" customHeight="1" x14ac:dyDescent="0.3">
      <c r="B912" s="402">
        <v>44651</v>
      </c>
      <c r="C912" s="259" t="s">
        <v>126</v>
      </c>
      <c r="D912" s="468"/>
      <c r="E912" s="259" t="s">
        <v>127</v>
      </c>
      <c r="F912" s="469">
        <v>50000</v>
      </c>
      <c r="G912" s="227" t="s">
        <v>128</v>
      </c>
    </row>
    <row r="913" spans="2:7" ht="16.5" hidden="1" customHeight="1" x14ac:dyDescent="0.3">
      <c r="B913" s="402">
        <v>44651</v>
      </c>
      <c r="C913" s="259" t="s">
        <v>126</v>
      </c>
      <c r="D913" s="468"/>
      <c r="E913" s="259" t="s">
        <v>127</v>
      </c>
      <c r="F913" s="469">
        <v>10000</v>
      </c>
      <c r="G913" s="227" t="s">
        <v>128</v>
      </c>
    </row>
    <row r="914" spans="2:7" ht="16.5" hidden="1" customHeight="1" x14ac:dyDescent="0.3">
      <c r="B914" s="402">
        <v>44651</v>
      </c>
      <c r="C914" s="259" t="s">
        <v>126</v>
      </c>
      <c r="D914" s="468"/>
      <c r="E914" s="259" t="s">
        <v>127</v>
      </c>
      <c r="F914" s="469">
        <v>100000</v>
      </c>
      <c r="G914" s="227" t="s">
        <v>128</v>
      </c>
    </row>
    <row r="915" spans="2:7" ht="16.5" hidden="1" customHeight="1" x14ac:dyDescent="0.3">
      <c r="B915" s="402">
        <v>44651</v>
      </c>
      <c r="C915" s="259" t="s">
        <v>126</v>
      </c>
      <c r="D915" s="468"/>
      <c r="E915" s="259" t="s">
        <v>127</v>
      </c>
      <c r="F915" s="469">
        <v>20000</v>
      </c>
      <c r="G915" s="227" t="s">
        <v>128</v>
      </c>
    </row>
    <row r="916" spans="2:7" ht="17.25" hidden="1" customHeight="1" thickBot="1" x14ac:dyDescent="0.35">
      <c r="B916" s="489">
        <v>44651</v>
      </c>
      <c r="C916" s="218" t="s">
        <v>126</v>
      </c>
      <c r="D916" s="490"/>
      <c r="E916" s="218" t="s">
        <v>127</v>
      </c>
      <c r="F916" s="491">
        <v>20000</v>
      </c>
      <c r="G916" s="244" t="s">
        <v>128</v>
      </c>
    </row>
    <row r="917" spans="2:7" ht="16.5" hidden="1" customHeight="1" x14ac:dyDescent="0.3">
      <c r="B917" s="470">
        <v>44652</v>
      </c>
      <c r="C917" s="285" t="s">
        <v>126</v>
      </c>
      <c r="D917" s="492"/>
      <c r="E917" s="285" t="s">
        <v>127</v>
      </c>
      <c r="F917" s="471">
        <v>30000</v>
      </c>
      <c r="G917" s="493" t="s">
        <v>128</v>
      </c>
    </row>
    <row r="918" spans="2:7" ht="16.5" hidden="1" customHeight="1" x14ac:dyDescent="0.3">
      <c r="B918" s="472">
        <v>44652</v>
      </c>
      <c r="C918" s="225" t="s">
        <v>126</v>
      </c>
      <c r="D918" s="494"/>
      <c r="E918" s="225" t="s">
        <v>127</v>
      </c>
      <c r="F918" s="473">
        <v>60000</v>
      </c>
      <c r="G918" s="495" t="s">
        <v>128</v>
      </c>
    </row>
    <row r="919" spans="2:7" ht="16.5" hidden="1" customHeight="1" x14ac:dyDescent="0.3">
      <c r="B919" s="472">
        <v>44655</v>
      </c>
      <c r="C919" s="225" t="s">
        <v>126</v>
      </c>
      <c r="D919" s="494"/>
      <c r="E919" s="225" t="s">
        <v>127</v>
      </c>
      <c r="F919" s="473">
        <v>260000</v>
      </c>
      <c r="G919" s="495" t="s">
        <v>128</v>
      </c>
    </row>
    <row r="920" spans="2:7" ht="16.5" hidden="1" customHeight="1" x14ac:dyDescent="0.3">
      <c r="B920" s="472">
        <v>44655</v>
      </c>
      <c r="C920" s="225" t="s">
        <v>126</v>
      </c>
      <c r="D920" s="494"/>
      <c r="E920" s="225" t="s">
        <v>127</v>
      </c>
      <c r="F920" s="473">
        <v>500000</v>
      </c>
      <c r="G920" s="495" t="s">
        <v>128</v>
      </c>
    </row>
    <row r="921" spans="2:7" ht="16.5" hidden="1" customHeight="1" x14ac:dyDescent="0.3">
      <c r="B921" s="472">
        <v>44656</v>
      </c>
      <c r="C921" s="225" t="s">
        <v>126</v>
      </c>
      <c r="D921" s="494"/>
      <c r="E921" s="225" t="s">
        <v>127</v>
      </c>
      <c r="F921" s="473">
        <v>100000</v>
      </c>
      <c r="G921" s="495" t="s">
        <v>128</v>
      </c>
    </row>
    <row r="922" spans="2:7" ht="16.5" hidden="1" customHeight="1" x14ac:dyDescent="0.3">
      <c r="B922" s="472">
        <v>44657</v>
      </c>
      <c r="C922" s="225" t="s">
        <v>126</v>
      </c>
      <c r="D922" s="494"/>
      <c r="E922" s="225" t="s">
        <v>127</v>
      </c>
      <c r="F922" s="473">
        <v>10000</v>
      </c>
      <c r="G922" s="495" t="s">
        <v>128</v>
      </c>
    </row>
    <row r="923" spans="2:7" ht="16.5" hidden="1" customHeight="1" x14ac:dyDescent="0.3">
      <c r="B923" s="472">
        <v>44657</v>
      </c>
      <c r="C923" s="225" t="s">
        <v>126</v>
      </c>
      <c r="D923" s="494"/>
      <c r="E923" s="225" t="s">
        <v>127</v>
      </c>
      <c r="F923" s="473">
        <v>40000</v>
      </c>
      <c r="G923" s="495" t="s">
        <v>128</v>
      </c>
    </row>
    <row r="924" spans="2:7" ht="16.5" hidden="1" customHeight="1" x14ac:dyDescent="0.3">
      <c r="B924" s="472">
        <v>44658</v>
      </c>
      <c r="C924" s="225" t="s">
        <v>126</v>
      </c>
      <c r="D924" s="494"/>
      <c r="E924" s="225" t="s">
        <v>127</v>
      </c>
      <c r="F924" s="473">
        <v>10000</v>
      </c>
      <c r="G924" s="495" t="s">
        <v>128</v>
      </c>
    </row>
    <row r="925" spans="2:7" ht="16.5" hidden="1" customHeight="1" x14ac:dyDescent="0.3">
      <c r="B925" s="472">
        <v>44658</v>
      </c>
      <c r="C925" s="225" t="s">
        <v>126</v>
      </c>
      <c r="D925" s="494"/>
      <c r="E925" s="225" t="s">
        <v>127</v>
      </c>
      <c r="F925" s="473">
        <v>475000</v>
      </c>
      <c r="G925" s="495" t="s">
        <v>128</v>
      </c>
    </row>
    <row r="926" spans="2:7" ht="16.5" hidden="1" customHeight="1" x14ac:dyDescent="0.3">
      <c r="B926" s="472">
        <v>44659</v>
      </c>
      <c r="C926" s="225" t="s">
        <v>126</v>
      </c>
      <c r="D926" s="494"/>
      <c r="E926" s="225" t="s">
        <v>127</v>
      </c>
      <c r="F926" s="473">
        <v>20000</v>
      </c>
      <c r="G926" s="495" t="s">
        <v>128</v>
      </c>
    </row>
    <row r="927" spans="2:7" ht="16.5" hidden="1" customHeight="1" x14ac:dyDescent="0.3">
      <c r="B927" s="472">
        <v>44660</v>
      </c>
      <c r="C927" s="225" t="s">
        <v>126</v>
      </c>
      <c r="D927" s="494"/>
      <c r="E927" s="225" t="s">
        <v>127</v>
      </c>
      <c r="F927" s="473">
        <v>10000</v>
      </c>
      <c r="G927" s="495" t="s">
        <v>128</v>
      </c>
    </row>
    <row r="928" spans="2:7" ht="16.5" hidden="1" customHeight="1" x14ac:dyDescent="0.3">
      <c r="B928" s="472">
        <v>44661</v>
      </c>
      <c r="C928" s="225" t="s">
        <v>126</v>
      </c>
      <c r="D928" s="494"/>
      <c r="E928" s="225" t="s">
        <v>127</v>
      </c>
      <c r="F928" s="473">
        <v>10000</v>
      </c>
      <c r="G928" s="495" t="s">
        <v>128</v>
      </c>
    </row>
    <row r="929" spans="2:7" ht="16.5" hidden="1" customHeight="1" x14ac:dyDescent="0.3">
      <c r="B929" s="472">
        <v>44662</v>
      </c>
      <c r="C929" s="225" t="s">
        <v>126</v>
      </c>
      <c r="D929" s="494"/>
      <c r="E929" s="225" t="s">
        <v>127</v>
      </c>
      <c r="F929" s="473">
        <v>50000</v>
      </c>
      <c r="G929" s="495" t="s">
        <v>128</v>
      </c>
    </row>
    <row r="930" spans="2:7" ht="16.5" hidden="1" customHeight="1" x14ac:dyDescent="0.3">
      <c r="B930" s="472">
        <v>44662</v>
      </c>
      <c r="C930" s="225" t="s">
        <v>126</v>
      </c>
      <c r="D930" s="494"/>
      <c r="E930" s="225" t="s">
        <v>127</v>
      </c>
      <c r="F930" s="473">
        <v>10000</v>
      </c>
      <c r="G930" s="495" t="s">
        <v>128</v>
      </c>
    </row>
    <row r="931" spans="2:7" ht="16.5" hidden="1" customHeight="1" x14ac:dyDescent="0.3">
      <c r="B931" s="472">
        <v>44662</v>
      </c>
      <c r="C931" s="225" t="s">
        <v>126</v>
      </c>
      <c r="D931" s="494"/>
      <c r="E931" s="225" t="s">
        <v>127</v>
      </c>
      <c r="F931" s="473">
        <v>30000</v>
      </c>
      <c r="G931" s="495" t="s">
        <v>128</v>
      </c>
    </row>
    <row r="932" spans="2:7" ht="16.5" hidden="1" customHeight="1" x14ac:dyDescent="0.3">
      <c r="B932" s="472">
        <v>44662</v>
      </c>
      <c r="C932" s="225" t="s">
        <v>126</v>
      </c>
      <c r="D932" s="494"/>
      <c r="E932" s="225" t="s">
        <v>127</v>
      </c>
      <c r="F932" s="473">
        <v>10000</v>
      </c>
      <c r="G932" s="495" t="s">
        <v>128</v>
      </c>
    </row>
    <row r="933" spans="2:7" ht="16.5" hidden="1" customHeight="1" x14ac:dyDescent="0.3">
      <c r="B933" s="472">
        <v>44662</v>
      </c>
      <c r="C933" s="225" t="s">
        <v>126</v>
      </c>
      <c r="D933" s="494"/>
      <c r="E933" s="225" t="s">
        <v>127</v>
      </c>
      <c r="F933" s="473">
        <v>10000</v>
      </c>
      <c r="G933" s="495" t="s">
        <v>128</v>
      </c>
    </row>
    <row r="934" spans="2:7" ht="16.5" hidden="1" customHeight="1" x14ac:dyDescent="0.3">
      <c r="B934" s="472">
        <v>44662</v>
      </c>
      <c r="C934" s="225" t="s">
        <v>126</v>
      </c>
      <c r="D934" s="494"/>
      <c r="E934" s="225" t="s">
        <v>127</v>
      </c>
      <c r="F934" s="473">
        <v>20000</v>
      </c>
      <c r="G934" s="495" t="s">
        <v>128</v>
      </c>
    </row>
    <row r="935" spans="2:7" ht="16.5" hidden="1" customHeight="1" x14ac:dyDescent="0.3">
      <c r="B935" s="472">
        <v>44663</v>
      </c>
      <c r="C935" s="225" t="s">
        <v>126</v>
      </c>
      <c r="D935" s="494"/>
      <c r="E935" s="225" t="s">
        <v>127</v>
      </c>
      <c r="F935" s="473">
        <v>20000</v>
      </c>
      <c r="G935" s="495" t="s">
        <v>128</v>
      </c>
    </row>
    <row r="936" spans="2:7" ht="16.5" hidden="1" customHeight="1" x14ac:dyDescent="0.3">
      <c r="B936" s="472">
        <v>44664</v>
      </c>
      <c r="C936" s="225" t="s">
        <v>126</v>
      </c>
      <c r="D936" s="494"/>
      <c r="E936" s="225" t="s">
        <v>127</v>
      </c>
      <c r="F936" s="473">
        <v>10000</v>
      </c>
      <c r="G936" s="495" t="s">
        <v>128</v>
      </c>
    </row>
    <row r="937" spans="2:7" ht="16.5" hidden="1" customHeight="1" x14ac:dyDescent="0.3">
      <c r="B937" s="472">
        <v>44664</v>
      </c>
      <c r="C937" s="225" t="s">
        <v>126</v>
      </c>
      <c r="D937" s="494"/>
      <c r="E937" s="225" t="s">
        <v>127</v>
      </c>
      <c r="F937" s="473">
        <v>80000</v>
      </c>
      <c r="G937" s="495" t="s">
        <v>128</v>
      </c>
    </row>
    <row r="938" spans="2:7" ht="16.5" hidden="1" customHeight="1" x14ac:dyDescent="0.3">
      <c r="B938" s="472">
        <v>44669</v>
      </c>
      <c r="C938" s="225" t="s">
        <v>126</v>
      </c>
      <c r="D938" s="494"/>
      <c r="E938" s="225" t="s">
        <v>127</v>
      </c>
      <c r="F938" s="473">
        <v>1285000</v>
      </c>
      <c r="G938" s="495" t="s">
        <v>128</v>
      </c>
    </row>
    <row r="939" spans="2:7" ht="16.5" hidden="1" customHeight="1" x14ac:dyDescent="0.3">
      <c r="B939" s="472">
        <v>44671</v>
      </c>
      <c r="C939" s="225" t="s">
        <v>126</v>
      </c>
      <c r="D939" s="494"/>
      <c r="E939" s="225" t="s">
        <v>127</v>
      </c>
      <c r="F939" s="473">
        <v>20000</v>
      </c>
      <c r="G939" s="495" t="s">
        <v>128</v>
      </c>
    </row>
    <row r="940" spans="2:7" ht="16.5" hidden="1" customHeight="1" x14ac:dyDescent="0.3">
      <c r="B940" s="472">
        <v>44671</v>
      </c>
      <c r="C940" s="225" t="s">
        <v>126</v>
      </c>
      <c r="D940" s="494"/>
      <c r="E940" s="225" t="s">
        <v>127</v>
      </c>
      <c r="F940" s="473">
        <v>20000</v>
      </c>
      <c r="G940" s="495" t="s">
        <v>128</v>
      </c>
    </row>
    <row r="941" spans="2:7" ht="16.5" hidden="1" customHeight="1" x14ac:dyDescent="0.3">
      <c r="B941" s="472">
        <v>44671</v>
      </c>
      <c r="C941" s="225" t="s">
        <v>126</v>
      </c>
      <c r="D941" s="494"/>
      <c r="E941" s="225" t="s">
        <v>127</v>
      </c>
      <c r="F941" s="473">
        <v>40000</v>
      </c>
      <c r="G941" s="495" t="s">
        <v>128</v>
      </c>
    </row>
    <row r="942" spans="2:7" ht="16.5" hidden="1" customHeight="1" x14ac:dyDescent="0.3">
      <c r="B942" s="472">
        <v>44673</v>
      </c>
      <c r="C942" s="225" t="s">
        <v>126</v>
      </c>
      <c r="D942" s="494"/>
      <c r="E942" s="225" t="s">
        <v>127</v>
      </c>
      <c r="F942" s="473">
        <v>230000</v>
      </c>
      <c r="G942" s="495" t="s">
        <v>128</v>
      </c>
    </row>
    <row r="943" spans="2:7" ht="16.5" hidden="1" customHeight="1" x14ac:dyDescent="0.3">
      <c r="B943" s="472">
        <v>44676</v>
      </c>
      <c r="C943" s="225" t="s">
        <v>126</v>
      </c>
      <c r="D943" s="494"/>
      <c r="E943" s="225" t="s">
        <v>127</v>
      </c>
      <c r="F943" s="473">
        <v>90000</v>
      </c>
      <c r="G943" s="495" t="s">
        <v>128</v>
      </c>
    </row>
    <row r="944" spans="2:7" ht="16.5" hidden="1" customHeight="1" x14ac:dyDescent="0.3">
      <c r="B944" s="472">
        <v>44677</v>
      </c>
      <c r="C944" s="225" t="s">
        <v>126</v>
      </c>
      <c r="D944" s="494"/>
      <c r="E944" s="225" t="s">
        <v>127</v>
      </c>
      <c r="F944" s="473">
        <v>100000</v>
      </c>
      <c r="G944" s="495" t="s">
        <v>128</v>
      </c>
    </row>
    <row r="945" spans="2:7" ht="16.5" hidden="1" customHeight="1" x14ac:dyDescent="0.3">
      <c r="B945" s="472">
        <v>44678</v>
      </c>
      <c r="C945" s="225" t="s">
        <v>126</v>
      </c>
      <c r="D945" s="494"/>
      <c r="E945" s="225" t="s">
        <v>127</v>
      </c>
      <c r="F945" s="473">
        <v>1205000</v>
      </c>
      <c r="G945" s="495" t="s">
        <v>128</v>
      </c>
    </row>
    <row r="946" spans="2:7" ht="16.5" hidden="1" customHeight="1" x14ac:dyDescent="0.3">
      <c r="B946" s="472">
        <v>44679</v>
      </c>
      <c r="C946" s="225" t="s">
        <v>126</v>
      </c>
      <c r="D946" s="494"/>
      <c r="E946" s="225" t="s">
        <v>127</v>
      </c>
      <c r="F946" s="473">
        <v>30000</v>
      </c>
      <c r="G946" s="495" t="s">
        <v>128</v>
      </c>
    </row>
    <row r="947" spans="2:7" ht="16.5" hidden="1" customHeight="1" x14ac:dyDescent="0.3">
      <c r="B947" s="472">
        <v>44679</v>
      </c>
      <c r="C947" s="225" t="s">
        <v>126</v>
      </c>
      <c r="D947" s="494"/>
      <c r="E947" s="225" t="s">
        <v>127</v>
      </c>
      <c r="F947" s="473">
        <v>50000</v>
      </c>
      <c r="G947" s="495" t="s">
        <v>128</v>
      </c>
    </row>
    <row r="948" spans="2:7" ht="16.5" hidden="1" customHeight="1" x14ac:dyDescent="0.3">
      <c r="B948" s="472">
        <v>44680</v>
      </c>
      <c r="C948" s="225" t="s">
        <v>126</v>
      </c>
      <c r="D948" s="494"/>
      <c r="E948" s="225" t="s">
        <v>127</v>
      </c>
      <c r="F948" s="473">
        <v>10000</v>
      </c>
      <c r="G948" s="495" t="s">
        <v>128</v>
      </c>
    </row>
    <row r="949" spans="2:7" ht="16.5" hidden="1" customHeight="1" x14ac:dyDescent="0.3">
      <c r="B949" s="472">
        <v>44680</v>
      </c>
      <c r="C949" s="225" t="s">
        <v>126</v>
      </c>
      <c r="D949" s="494"/>
      <c r="E949" s="225" t="s">
        <v>127</v>
      </c>
      <c r="F949" s="473">
        <v>20000</v>
      </c>
      <c r="G949" s="495" t="s">
        <v>128</v>
      </c>
    </row>
    <row r="950" spans="2:7" ht="16.5" hidden="1" customHeight="1" x14ac:dyDescent="0.3">
      <c r="B950" s="472">
        <v>44680</v>
      </c>
      <c r="C950" s="225" t="s">
        <v>126</v>
      </c>
      <c r="D950" s="494"/>
      <c r="E950" s="225" t="s">
        <v>127</v>
      </c>
      <c r="F950" s="473">
        <v>20000</v>
      </c>
      <c r="G950" s="495" t="s">
        <v>128</v>
      </c>
    </row>
    <row r="951" spans="2:7" ht="17.25" hidden="1" customHeight="1" thickBot="1" x14ac:dyDescent="0.35">
      <c r="B951" s="486">
        <v>44681</v>
      </c>
      <c r="C951" s="238" t="s">
        <v>126</v>
      </c>
      <c r="D951" s="498"/>
      <c r="E951" s="238" t="s">
        <v>127</v>
      </c>
      <c r="F951" s="499">
        <v>10000</v>
      </c>
      <c r="G951" s="500" t="s">
        <v>128</v>
      </c>
    </row>
    <row r="952" spans="2:7" ht="16.5" hidden="1" customHeight="1" x14ac:dyDescent="0.3">
      <c r="B952" s="470">
        <v>44682</v>
      </c>
      <c r="C952" s="310" t="s">
        <v>9</v>
      </c>
      <c r="D952" s="492"/>
      <c r="E952" s="285" t="s">
        <v>127</v>
      </c>
      <c r="F952" s="471">
        <v>30000</v>
      </c>
      <c r="G952" s="493" t="s">
        <v>128</v>
      </c>
    </row>
    <row r="953" spans="2:7" ht="16.5" hidden="1" customHeight="1" x14ac:dyDescent="0.3">
      <c r="B953" s="472">
        <v>44683</v>
      </c>
      <c r="C953" s="136" t="s">
        <v>9</v>
      </c>
      <c r="D953" s="494"/>
      <c r="E953" s="225" t="s">
        <v>127</v>
      </c>
      <c r="F953" s="473">
        <v>50000</v>
      </c>
      <c r="G953" s="495" t="s">
        <v>128</v>
      </c>
    </row>
    <row r="954" spans="2:7" ht="16.5" hidden="1" customHeight="1" x14ac:dyDescent="0.3">
      <c r="B954" s="472">
        <v>44683</v>
      </c>
      <c r="C954" s="136" t="s">
        <v>9</v>
      </c>
      <c r="D954" s="494"/>
      <c r="E954" s="225" t="s">
        <v>127</v>
      </c>
      <c r="F954" s="473">
        <v>10000</v>
      </c>
      <c r="G954" s="495" t="s">
        <v>128</v>
      </c>
    </row>
    <row r="955" spans="2:7" ht="16.5" hidden="1" customHeight="1" x14ac:dyDescent="0.3">
      <c r="B955" s="472">
        <v>44683</v>
      </c>
      <c r="C955" s="136" t="s">
        <v>9</v>
      </c>
      <c r="D955" s="494"/>
      <c r="E955" s="225" t="s">
        <v>127</v>
      </c>
      <c r="F955" s="473">
        <v>100000</v>
      </c>
      <c r="G955" s="495" t="s">
        <v>128</v>
      </c>
    </row>
    <row r="956" spans="2:7" ht="16.5" hidden="1" customHeight="1" x14ac:dyDescent="0.3">
      <c r="B956" s="472">
        <v>44683</v>
      </c>
      <c r="C956" s="136" t="s">
        <v>9</v>
      </c>
      <c r="D956" s="494"/>
      <c r="E956" s="225" t="s">
        <v>127</v>
      </c>
      <c r="F956" s="473">
        <v>10000</v>
      </c>
      <c r="G956" s="495" t="s">
        <v>128</v>
      </c>
    </row>
    <row r="957" spans="2:7" ht="16.5" hidden="1" customHeight="1" x14ac:dyDescent="0.3">
      <c r="B957" s="472">
        <v>44683</v>
      </c>
      <c r="C957" s="136" t="s">
        <v>9</v>
      </c>
      <c r="D957" s="494"/>
      <c r="E957" s="225" t="s">
        <v>127</v>
      </c>
      <c r="F957" s="473">
        <v>20000</v>
      </c>
      <c r="G957" s="495" t="s">
        <v>128</v>
      </c>
    </row>
    <row r="958" spans="2:7" ht="16.5" hidden="1" customHeight="1" x14ac:dyDescent="0.3">
      <c r="B958" s="472">
        <v>44685</v>
      </c>
      <c r="C958" s="136" t="s">
        <v>9</v>
      </c>
      <c r="D958" s="494"/>
      <c r="E958" s="225" t="s">
        <v>127</v>
      </c>
      <c r="F958" s="473">
        <v>310000</v>
      </c>
      <c r="G958" s="495" t="s">
        <v>128</v>
      </c>
    </row>
    <row r="959" spans="2:7" ht="16.5" hidden="1" customHeight="1" x14ac:dyDescent="0.3">
      <c r="B959" s="472">
        <v>44686</v>
      </c>
      <c r="C959" s="136" t="s">
        <v>9</v>
      </c>
      <c r="D959" s="494"/>
      <c r="E959" s="225" t="s">
        <v>127</v>
      </c>
      <c r="F959" s="473">
        <v>10000</v>
      </c>
      <c r="G959" s="495" t="s">
        <v>128</v>
      </c>
    </row>
    <row r="960" spans="2:7" ht="16.5" hidden="1" customHeight="1" x14ac:dyDescent="0.3">
      <c r="B960" s="472">
        <v>44686</v>
      </c>
      <c r="C960" s="136" t="s">
        <v>9</v>
      </c>
      <c r="D960" s="494"/>
      <c r="E960" s="225" t="s">
        <v>127</v>
      </c>
      <c r="F960" s="473">
        <v>10000</v>
      </c>
      <c r="G960" s="495" t="s">
        <v>128</v>
      </c>
    </row>
    <row r="961" spans="2:7" ht="16.5" hidden="1" customHeight="1" x14ac:dyDescent="0.3">
      <c r="B961" s="472">
        <v>44686</v>
      </c>
      <c r="C961" s="136" t="s">
        <v>9</v>
      </c>
      <c r="D961" s="494"/>
      <c r="E961" s="225" t="s">
        <v>127</v>
      </c>
      <c r="F961" s="473">
        <v>10000</v>
      </c>
      <c r="G961" s="495" t="s">
        <v>128</v>
      </c>
    </row>
    <row r="962" spans="2:7" ht="16.5" hidden="1" customHeight="1" x14ac:dyDescent="0.3">
      <c r="B962" s="472">
        <v>44686</v>
      </c>
      <c r="C962" s="136" t="s">
        <v>9</v>
      </c>
      <c r="D962" s="494"/>
      <c r="E962" s="225" t="s">
        <v>127</v>
      </c>
      <c r="F962" s="473">
        <v>10000</v>
      </c>
      <c r="G962" s="495" t="s">
        <v>128</v>
      </c>
    </row>
    <row r="963" spans="2:7" ht="16.5" hidden="1" customHeight="1" x14ac:dyDescent="0.3">
      <c r="B963" s="472">
        <v>44687</v>
      </c>
      <c r="C963" s="136" t="s">
        <v>9</v>
      </c>
      <c r="D963" s="494"/>
      <c r="E963" s="225" t="s">
        <v>127</v>
      </c>
      <c r="F963" s="473">
        <v>100000</v>
      </c>
      <c r="G963" s="495" t="s">
        <v>128</v>
      </c>
    </row>
    <row r="964" spans="2:7" ht="16.5" hidden="1" customHeight="1" x14ac:dyDescent="0.3">
      <c r="B964" s="472">
        <v>44687</v>
      </c>
      <c r="C964" s="136" t="s">
        <v>9</v>
      </c>
      <c r="D964" s="494"/>
      <c r="E964" s="225" t="s">
        <v>127</v>
      </c>
      <c r="F964" s="473">
        <v>100000</v>
      </c>
      <c r="G964" s="495" t="s">
        <v>128</v>
      </c>
    </row>
    <row r="965" spans="2:7" ht="16.5" hidden="1" customHeight="1" x14ac:dyDescent="0.3">
      <c r="B965" s="472">
        <v>44687</v>
      </c>
      <c r="C965" s="136" t="s">
        <v>9</v>
      </c>
      <c r="D965" s="494"/>
      <c r="E965" s="225" t="s">
        <v>127</v>
      </c>
      <c r="F965" s="473">
        <v>40000</v>
      </c>
      <c r="G965" s="495" t="s">
        <v>128</v>
      </c>
    </row>
    <row r="966" spans="2:7" ht="16.5" hidden="1" customHeight="1" x14ac:dyDescent="0.3">
      <c r="B966" s="472">
        <v>44690</v>
      </c>
      <c r="C966" s="136" t="s">
        <v>9</v>
      </c>
      <c r="D966" s="494"/>
      <c r="E966" s="225" t="s">
        <v>127</v>
      </c>
      <c r="F966" s="473">
        <v>495000</v>
      </c>
      <c r="G966" s="495" t="s">
        <v>128</v>
      </c>
    </row>
    <row r="967" spans="2:7" ht="16.5" hidden="1" customHeight="1" x14ac:dyDescent="0.3">
      <c r="B967" s="472">
        <v>44691</v>
      </c>
      <c r="C967" s="136" t="s">
        <v>9</v>
      </c>
      <c r="D967" s="494"/>
      <c r="E967" s="225" t="s">
        <v>127</v>
      </c>
      <c r="F967" s="473">
        <v>10000</v>
      </c>
      <c r="G967" s="495" t="s">
        <v>128</v>
      </c>
    </row>
    <row r="968" spans="2:7" ht="16.5" hidden="1" customHeight="1" x14ac:dyDescent="0.3">
      <c r="B968" s="472">
        <v>44691</v>
      </c>
      <c r="C968" s="136" t="s">
        <v>9</v>
      </c>
      <c r="D968" s="494"/>
      <c r="E968" s="225" t="s">
        <v>127</v>
      </c>
      <c r="F968" s="473">
        <v>50000</v>
      </c>
      <c r="G968" s="495" t="s">
        <v>128</v>
      </c>
    </row>
    <row r="969" spans="2:7" ht="16.5" hidden="1" customHeight="1" x14ac:dyDescent="0.3">
      <c r="B969" s="472">
        <v>44691</v>
      </c>
      <c r="C969" s="136" t="s">
        <v>9</v>
      </c>
      <c r="D969" s="494"/>
      <c r="E969" s="225" t="s">
        <v>127</v>
      </c>
      <c r="F969" s="473">
        <v>10000</v>
      </c>
      <c r="G969" s="495" t="s">
        <v>128</v>
      </c>
    </row>
    <row r="970" spans="2:7" ht="16.5" hidden="1" customHeight="1" x14ac:dyDescent="0.3">
      <c r="B970" s="472">
        <v>44691</v>
      </c>
      <c r="C970" s="136" t="s">
        <v>9</v>
      </c>
      <c r="D970" s="494"/>
      <c r="E970" s="225" t="s">
        <v>127</v>
      </c>
      <c r="F970" s="473">
        <v>20000</v>
      </c>
      <c r="G970" s="495" t="s">
        <v>128</v>
      </c>
    </row>
    <row r="971" spans="2:7" ht="16.5" hidden="1" customHeight="1" x14ac:dyDescent="0.3">
      <c r="B971" s="472">
        <v>44691</v>
      </c>
      <c r="C971" s="136" t="s">
        <v>9</v>
      </c>
      <c r="D971" s="494"/>
      <c r="E971" s="225" t="s">
        <v>127</v>
      </c>
      <c r="F971" s="473">
        <v>10000</v>
      </c>
      <c r="G971" s="495" t="s">
        <v>128</v>
      </c>
    </row>
    <row r="972" spans="2:7" ht="16.5" hidden="1" customHeight="1" x14ac:dyDescent="0.3">
      <c r="B972" s="472">
        <v>44692</v>
      </c>
      <c r="C972" s="136" t="s">
        <v>9</v>
      </c>
      <c r="D972" s="494"/>
      <c r="E972" s="225" t="s">
        <v>127</v>
      </c>
      <c r="F972" s="473">
        <v>30000</v>
      </c>
      <c r="G972" s="495" t="s">
        <v>128</v>
      </c>
    </row>
    <row r="973" spans="2:7" ht="16.5" hidden="1" customHeight="1" x14ac:dyDescent="0.3">
      <c r="B973" s="472">
        <v>44692</v>
      </c>
      <c r="C973" s="136" t="s">
        <v>9</v>
      </c>
      <c r="D973" s="494"/>
      <c r="E973" s="225" t="s">
        <v>127</v>
      </c>
      <c r="F973" s="473">
        <v>20000</v>
      </c>
      <c r="G973" s="495" t="s">
        <v>128</v>
      </c>
    </row>
    <row r="974" spans="2:7" ht="16.5" hidden="1" customHeight="1" x14ac:dyDescent="0.3">
      <c r="B974" s="472">
        <v>44693</v>
      </c>
      <c r="C974" s="136" t="s">
        <v>9</v>
      </c>
      <c r="D974" s="494"/>
      <c r="E974" s="225" t="s">
        <v>127</v>
      </c>
      <c r="F974" s="473">
        <v>80000</v>
      </c>
      <c r="G974" s="495" t="s">
        <v>128</v>
      </c>
    </row>
    <row r="975" spans="2:7" ht="16.5" hidden="1" customHeight="1" x14ac:dyDescent="0.3">
      <c r="B975" s="472">
        <v>44694</v>
      </c>
      <c r="C975" s="136" t="s">
        <v>9</v>
      </c>
      <c r="D975" s="494"/>
      <c r="E975" s="225" t="s">
        <v>127</v>
      </c>
      <c r="F975" s="473">
        <v>10000</v>
      </c>
      <c r="G975" s="495" t="s">
        <v>128</v>
      </c>
    </row>
    <row r="976" spans="2:7" ht="16.5" hidden="1" customHeight="1" x14ac:dyDescent="0.3">
      <c r="B976" s="472">
        <v>44696</v>
      </c>
      <c r="C976" s="136" t="s">
        <v>9</v>
      </c>
      <c r="D976" s="494"/>
      <c r="E976" s="225" t="s">
        <v>127</v>
      </c>
      <c r="F976" s="473">
        <v>10000</v>
      </c>
      <c r="G976" s="495" t="s">
        <v>128</v>
      </c>
    </row>
    <row r="977" spans="2:7" ht="16.5" hidden="1" customHeight="1" x14ac:dyDescent="0.3">
      <c r="B977" s="472">
        <v>44697</v>
      </c>
      <c r="C977" s="136" t="s">
        <v>9</v>
      </c>
      <c r="D977" s="494"/>
      <c r="E977" s="225" t="s">
        <v>127</v>
      </c>
      <c r="F977" s="473">
        <v>200000</v>
      </c>
      <c r="G977" s="495" t="s">
        <v>128</v>
      </c>
    </row>
    <row r="978" spans="2:7" ht="16.5" hidden="1" customHeight="1" x14ac:dyDescent="0.3">
      <c r="B978" s="472">
        <v>44699</v>
      </c>
      <c r="C978" s="136" t="s">
        <v>9</v>
      </c>
      <c r="D978" s="494"/>
      <c r="E978" s="225" t="s">
        <v>127</v>
      </c>
      <c r="F978" s="473">
        <v>1265000</v>
      </c>
      <c r="G978" s="495" t="s">
        <v>128</v>
      </c>
    </row>
    <row r="979" spans="2:7" ht="16.5" hidden="1" customHeight="1" x14ac:dyDescent="0.3">
      <c r="B979" s="472">
        <v>44700</v>
      </c>
      <c r="C979" s="136" t="s">
        <v>9</v>
      </c>
      <c r="D979" s="494"/>
      <c r="E979" s="225" t="s">
        <v>127</v>
      </c>
      <c r="F979" s="473">
        <v>30000</v>
      </c>
      <c r="G979" s="495" t="s">
        <v>128</v>
      </c>
    </row>
    <row r="980" spans="2:7" ht="16.5" hidden="1" customHeight="1" x14ac:dyDescent="0.3">
      <c r="B980" s="472">
        <v>44701</v>
      </c>
      <c r="C980" s="136" t="s">
        <v>9</v>
      </c>
      <c r="D980" s="494"/>
      <c r="E980" s="225" t="s">
        <v>127</v>
      </c>
      <c r="F980" s="473">
        <v>20000</v>
      </c>
      <c r="G980" s="495" t="s">
        <v>128</v>
      </c>
    </row>
    <row r="981" spans="2:7" ht="16.5" hidden="1" customHeight="1" x14ac:dyDescent="0.3">
      <c r="B981" s="472">
        <v>44701</v>
      </c>
      <c r="C981" s="136" t="s">
        <v>9</v>
      </c>
      <c r="D981" s="494"/>
      <c r="E981" s="225" t="s">
        <v>127</v>
      </c>
      <c r="F981" s="473">
        <v>20000</v>
      </c>
      <c r="G981" s="495" t="s">
        <v>128</v>
      </c>
    </row>
    <row r="982" spans="2:7" ht="16.5" hidden="1" customHeight="1" x14ac:dyDescent="0.3">
      <c r="B982" s="472">
        <v>44703</v>
      </c>
      <c r="C982" s="136" t="s">
        <v>9</v>
      </c>
      <c r="D982" s="494"/>
      <c r="E982" s="225" t="s">
        <v>127</v>
      </c>
      <c r="F982" s="473">
        <v>10000</v>
      </c>
      <c r="G982" s="495" t="s">
        <v>128</v>
      </c>
    </row>
    <row r="983" spans="2:7" ht="16.5" hidden="1" customHeight="1" x14ac:dyDescent="0.3">
      <c r="B983" s="472">
        <v>44703</v>
      </c>
      <c r="C983" s="136" t="s">
        <v>9</v>
      </c>
      <c r="D983" s="494"/>
      <c r="E983" s="225" t="s">
        <v>127</v>
      </c>
      <c r="F983" s="473">
        <v>2500000</v>
      </c>
      <c r="G983" s="495" t="s">
        <v>128</v>
      </c>
    </row>
    <row r="984" spans="2:7" ht="16.5" hidden="1" customHeight="1" x14ac:dyDescent="0.3">
      <c r="B984" s="472">
        <v>44704</v>
      </c>
      <c r="C984" s="136" t="s">
        <v>9</v>
      </c>
      <c r="D984" s="494"/>
      <c r="E984" s="225" t="s">
        <v>127</v>
      </c>
      <c r="F984" s="473">
        <v>230000</v>
      </c>
      <c r="G984" s="495" t="s">
        <v>128</v>
      </c>
    </row>
    <row r="985" spans="2:7" ht="16.5" hidden="1" customHeight="1" x14ac:dyDescent="0.3">
      <c r="B985" s="472">
        <v>44704</v>
      </c>
      <c r="C985" s="136" t="s">
        <v>9</v>
      </c>
      <c r="D985" s="494"/>
      <c r="E985" s="225" t="s">
        <v>127</v>
      </c>
      <c r="F985" s="473">
        <v>2000000</v>
      </c>
      <c r="G985" s="495" t="s">
        <v>128</v>
      </c>
    </row>
    <row r="986" spans="2:7" ht="16.5" hidden="1" customHeight="1" x14ac:dyDescent="0.3">
      <c r="B986" s="472">
        <v>44705</v>
      </c>
      <c r="C986" s="136" t="s">
        <v>9</v>
      </c>
      <c r="D986" s="494"/>
      <c r="E986" s="225" t="s">
        <v>127</v>
      </c>
      <c r="F986" s="473">
        <v>100000</v>
      </c>
      <c r="G986" s="495" t="s">
        <v>128</v>
      </c>
    </row>
    <row r="987" spans="2:7" ht="16.5" hidden="1" customHeight="1" x14ac:dyDescent="0.3">
      <c r="B987" s="472">
        <v>44706</v>
      </c>
      <c r="C987" s="136" t="s">
        <v>9</v>
      </c>
      <c r="D987" s="494"/>
      <c r="E987" s="225" t="s">
        <v>127</v>
      </c>
      <c r="F987" s="473">
        <v>100000</v>
      </c>
      <c r="G987" s="495" t="s">
        <v>128</v>
      </c>
    </row>
    <row r="988" spans="2:7" ht="16.5" hidden="1" customHeight="1" x14ac:dyDescent="0.3">
      <c r="B988" s="472">
        <v>44707</v>
      </c>
      <c r="C988" s="136" t="s">
        <v>9</v>
      </c>
      <c r="D988" s="494"/>
      <c r="E988" s="225" t="s">
        <v>127</v>
      </c>
      <c r="F988" s="473">
        <v>10000</v>
      </c>
      <c r="G988" s="495" t="s">
        <v>128</v>
      </c>
    </row>
    <row r="989" spans="2:7" ht="16.5" hidden="1" customHeight="1" x14ac:dyDescent="0.3">
      <c r="B989" s="472">
        <v>44708</v>
      </c>
      <c r="C989" s="136" t="s">
        <v>9</v>
      </c>
      <c r="D989" s="494"/>
      <c r="E989" s="225" t="s">
        <v>127</v>
      </c>
      <c r="F989" s="473">
        <v>1175000</v>
      </c>
      <c r="G989" s="495" t="s">
        <v>128</v>
      </c>
    </row>
    <row r="990" spans="2:7" ht="16.5" hidden="1" customHeight="1" x14ac:dyDescent="0.3">
      <c r="B990" s="472">
        <v>44711</v>
      </c>
      <c r="C990" s="136" t="s">
        <v>9</v>
      </c>
      <c r="D990" s="494"/>
      <c r="E990" s="225" t="s">
        <v>127</v>
      </c>
      <c r="F990" s="473">
        <v>30000</v>
      </c>
      <c r="G990" s="495" t="s">
        <v>128</v>
      </c>
    </row>
    <row r="991" spans="2:7" ht="16.5" hidden="1" customHeight="1" x14ac:dyDescent="0.3">
      <c r="B991" s="472">
        <v>44711</v>
      </c>
      <c r="C991" s="136" t="s">
        <v>9</v>
      </c>
      <c r="D991" s="494"/>
      <c r="E991" s="225" t="s">
        <v>127</v>
      </c>
      <c r="F991" s="473">
        <v>10000</v>
      </c>
      <c r="G991" s="495" t="s">
        <v>128</v>
      </c>
    </row>
    <row r="992" spans="2:7" ht="16.5" hidden="1" customHeight="1" x14ac:dyDescent="0.3">
      <c r="B992" s="472">
        <v>44711</v>
      </c>
      <c r="C992" s="136" t="s">
        <v>9</v>
      </c>
      <c r="D992" s="494"/>
      <c r="E992" s="225" t="s">
        <v>127</v>
      </c>
      <c r="F992" s="473">
        <v>70000</v>
      </c>
      <c r="G992" s="495" t="s">
        <v>128</v>
      </c>
    </row>
    <row r="993" spans="2:7" ht="16.5" hidden="1" customHeight="1" x14ac:dyDescent="0.3">
      <c r="B993" s="472">
        <v>44712</v>
      </c>
      <c r="C993" s="136" t="s">
        <v>9</v>
      </c>
      <c r="D993" s="494"/>
      <c r="E993" s="225" t="s">
        <v>127</v>
      </c>
      <c r="F993" s="473">
        <v>50000</v>
      </c>
      <c r="G993" s="495" t="s">
        <v>128</v>
      </c>
    </row>
    <row r="994" spans="2:7" ht="16.5" hidden="1" customHeight="1" x14ac:dyDescent="0.3">
      <c r="B994" s="472">
        <v>44712</v>
      </c>
      <c r="C994" s="136" t="s">
        <v>9</v>
      </c>
      <c r="D994" s="494"/>
      <c r="E994" s="225" t="s">
        <v>127</v>
      </c>
      <c r="F994" s="473">
        <v>100000</v>
      </c>
      <c r="G994" s="495" t="s">
        <v>128</v>
      </c>
    </row>
    <row r="995" spans="2:7" ht="16.5" hidden="1" customHeight="1" x14ac:dyDescent="0.3">
      <c r="B995" s="472">
        <v>44712</v>
      </c>
      <c r="C995" s="136" t="s">
        <v>9</v>
      </c>
      <c r="D995" s="494"/>
      <c r="E995" s="225" t="s">
        <v>127</v>
      </c>
      <c r="F995" s="473">
        <v>10000</v>
      </c>
      <c r="G995" s="495" t="s">
        <v>128</v>
      </c>
    </row>
    <row r="996" spans="2:7" ht="16.5" hidden="1" customHeight="1" x14ac:dyDescent="0.3">
      <c r="B996" s="472">
        <v>44712</v>
      </c>
      <c r="C996" s="136" t="s">
        <v>9</v>
      </c>
      <c r="D996" s="494"/>
      <c r="E996" s="225" t="s">
        <v>127</v>
      </c>
      <c r="F996" s="473">
        <v>20000</v>
      </c>
      <c r="G996" s="495" t="s">
        <v>128</v>
      </c>
    </row>
    <row r="997" spans="2:7" ht="17.25" hidden="1" customHeight="1" thickBot="1" x14ac:dyDescent="0.35">
      <c r="B997" s="486">
        <v>44712</v>
      </c>
      <c r="C997" s="194" t="s">
        <v>9</v>
      </c>
      <c r="D997" s="498"/>
      <c r="E997" s="238" t="s">
        <v>127</v>
      </c>
      <c r="F997" s="499">
        <v>20000</v>
      </c>
      <c r="G997" s="500" t="s">
        <v>128</v>
      </c>
    </row>
    <row r="998" spans="2:7" ht="16.5" hidden="1" customHeight="1" x14ac:dyDescent="0.3">
      <c r="B998" s="508">
        <v>44713</v>
      </c>
      <c r="C998" s="502" t="s">
        <v>9</v>
      </c>
      <c r="D998" s="509"/>
      <c r="E998" s="423" t="s">
        <v>127</v>
      </c>
      <c r="F998" s="510">
        <v>30000</v>
      </c>
      <c r="G998" s="503" t="s">
        <v>128</v>
      </c>
    </row>
    <row r="999" spans="2:7" ht="16.5" hidden="1" customHeight="1" x14ac:dyDescent="0.3">
      <c r="B999" s="511">
        <v>44714</v>
      </c>
      <c r="C999" s="504" t="s">
        <v>9</v>
      </c>
      <c r="D999" s="512"/>
      <c r="E999" s="397" t="s">
        <v>127</v>
      </c>
      <c r="F999" s="513">
        <v>80000</v>
      </c>
      <c r="G999" s="505" t="s">
        <v>128</v>
      </c>
    </row>
    <row r="1000" spans="2:7" ht="16.5" hidden="1" customHeight="1" x14ac:dyDescent="0.3">
      <c r="B1000" s="511">
        <v>44714</v>
      </c>
      <c r="C1000" s="504" t="s">
        <v>9</v>
      </c>
      <c r="D1000" s="512"/>
      <c r="E1000" s="397" t="s">
        <v>127</v>
      </c>
      <c r="F1000" s="513">
        <v>10000</v>
      </c>
      <c r="G1000" s="505" t="s">
        <v>128</v>
      </c>
    </row>
    <row r="1001" spans="2:7" ht="16.5" hidden="1" customHeight="1" x14ac:dyDescent="0.3">
      <c r="B1001" s="511">
        <v>44718</v>
      </c>
      <c r="C1001" s="504" t="s">
        <v>9</v>
      </c>
      <c r="D1001" s="512"/>
      <c r="E1001" s="397" t="s">
        <v>127</v>
      </c>
      <c r="F1001" s="513">
        <v>10000</v>
      </c>
      <c r="G1001" s="505" t="s">
        <v>128</v>
      </c>
    </row>
    <row r="1002" spans="2:7" ht="16.5" hidden="1" customHeight="1" x14ac:dyDescent="0.3">
      <c r="B1002" s="511">
        <v>44719</v>
      </c>
      <c r="C1002" s="504" t="s">
        <v>9</v>
      </c>
      <c r="D1002" s="512"/>
      <c r="E1002" s="397" t="s">
        <v>127</v>
      </c>
      <c r="F1002" s="513">
        <v>100000</v>
      </c>
      <c r="G1002" s="505" t="s">
        <v>128</v>
      </c>
    </row>
    <row r="1003" spans="2:7" ht="16.5" hidden="1" customHeight="1" x14ac:dyDescent="0.3">
      <c r="B1003" s="511">
        <v>44719</v>
      </c>
      <c r="C1003" s="504" t="s">
        <v>9</v>
      </c>
      <c r="D1003" s="512"/>
      <c r="E1003" s="397" t="s">
        <v>127</v>
      </c>
      <c r="F1003" s="513">
        <v>250000</v>
      </c>
      <c r="G1003" s="505" t="s">
        <v>128</v>
      </c>
    </row>
    <row r="1004" spans="2:7" ht="16.5" hidden="1" customHeight="1" x14ac:dyDescent="0.3">
      <c r="B1004" s="511">
        <v>44721</v>
      </c>
      <c r="C1004" s="504" t="s">
        <v>9</v>
      </c>
      <c r="D1004" s="512"/>
      <c r="E1004" s="397" t="s">
        <v>127</v>
      </c>
      <c r="F1004" s="513">
        <v>10000</v>
      </c>
      <c r="G1004" s="505" t="s">
        <v>128</v>
      </c>
    </row>
    <row r="1005" spans="2:7" ht="16.5" hidden="1" customHeight="1" x14ac:dyDescent="0.3">
      <c r="B1005" s="511">
        <v>44721</v>
      </c>
      <c r="C1005" s="504" t="s">
        <v>9</v>
      </c>
      <c r="D1005" s="512"/>
      <c r="E1005" s="397" t="s">
        <v>127</v>
      </c>
      <c r="F1005" s="513">
        <v>555000</v>
      </c>
      <c r="G1005" s="505" t="s">
        <v>128</v>
      </c>
    </row>
    <row r="1006" spans="2:7" ht="16.5" hidden="1" customHeight="1" x14ac:dyDescent="0.3">
      <c r="B1006" s="511">
        <v>44722</v>
      </c>
      <c r="C1006" s="504" t="s">
        <v>9</v>
      </c>
      <c r="D1006" s="512"/>
      <c r="E1006" s="397" t="s">
        <v>127</v>
      </c>
      <c r="F1006" s="513">
        <v>50000</v>
      </c>
      <c r="G1006" s="505" t="s">
        <v>128</v>
      </c>
    </row>
    <row r="1007" spans="2:7" ht="16.5" hidden="1" customHeight="1" x14ac:dyDescent="0.3">
      <c r="B1007" s="511">
        <v>44722</v>
      </c>
      <c r="C1007" s="504" t="s">
        <v>9</v>
      </c>
      <c r="D1007" s="512"/>
      <c r="E1007" s="397" t="s">
        <v>127</v>
      </c>
      <c r="F1007" s="513">
        <v>10000</v>
      </c>
      <c r="G1007" s="505" t="s">
        <v>128</v>
      </c>
    </row>
    <row r="1008" spans="2:7" ht="16.5" hidden="1" customHeight="1" x14ac:dyDescent="0.3">
      <c r="B1008" s="511">
        <v>44722</v>
      </c>
      <c r="C1008" s="504" t="s">
        <v>9</v>
      </c>
      <c r="D1008" s="512"/>
      <c r="E1008" s="397" t="s">
        <v>127</v>
      </c>
      <c r="F1008" s="513">
        <v>10000</v>
      </c>
      <c r="G1008" s="505" t="s">
        <v>128</v>
      </c>
    </row>
    <row r="1009" spans="2:7" ht="16.5" hidden="1" customHeight="1" x14ac:dyDescent="0.3">
      <c r="B1009" s="511">
        <v>44722</v>
      </c>
      <c r="C1009" s="504" t="s">
        <v>9</v>
      </c>
      <c r="D1009" s="512"/>
      <c r="E1009" s="397" t="s">
        <v>127</v>
      </c>
      <c r="F1009" s="513">
        <v>20000</v>
      </c>
      <c r="G1009" s="505" t="s">
        <v>128</v>
      </c>
    </row>
    <row r="1010" spans="2:7" ht="16.5" hidden="1" customHeight="1" x14ac:dyDescent="0.3">
      <c r="B1010" s="511">
        <v>44722</v>
      </c>
      <c r="C1010" s="504" t="s">
        <v>9</v>
      </c>
      <c r="D1010" s="512"/>
      <c r="E1010" s="397" t="s">
        <v>127</v>
      </c>
      <c r="F1010" s="513">
        <v>10000</v>
      </c>
      <c r="G1010" s="505" t="s">
        <v>128</v>
      </c>
    </row>
    <row r="1011" spans="2:7" ht="16.5" hidden="1" customHeight="1" x14ac:dyDescent="0.3">
      <c r="B1011" s="511">
        <v>44725</v>
      </c>
      <c r="C1011" s="504" t="s">
        <v>9</v>
      </c>
      <c r="D1011" s="512"/>
      <c r="E1011" s="397" t="s">
        <v>127</v>
      </c>
      <c r="F1011" s="513">
        <v>10000</v>
      </c>
      <c r="G1011" s="505" t="s">
        <v>128</v>
      </c>
    </row>
    <row r="1012" spans="2:7" ht="16.5" hidden="1" customHeight="1" x14ac:dyDescent="0.3">
      <c r="B1012" s="511">
        <v>44725</v>
      </c>
      <c r="C1012" s="504" t="s">
        <v>9</v>
      </c>
      <c r="D1012" s="512"/>
      <c r="E1012" s="397" t="s">
        <v>127</v>
      </c>
      <c r="F1012" s="513">
        <v>30000</v>
      </c>
      <c r="G1012" s="505" t="s">
        <v>128</v>
      </c>
    </row>
    <row r="1013" spans="2:7" ht="16.5" hidden="1" customHeight="1" x14ac:dyDescent="0.3">
      <c r="B1013" s="511">
        <v>44725</v>
      </c>
      <c r="C1013" s="504" t="s">
        <v>9</v>
      </c>
      <c r="D1013" s="512"/>
      <c r="E1013" s="397" t="s">
        <v>127</v>
      </c>
      <c r="F1013" s="513">
        <v>80000</v>
      </c>
      <c r="G1013" s="505" t="s">
        <v>128</v>
      </c>
    </row>
    <row r="1014" spans="2:7" ht="16.5" hidden="1" customHeight="1" x14ac:dyDescent="0.3">
      <c r="B1014" s="511">
        <v>44729</v>
      </c>
      <c r="C1014" s="504" t="s">
        <v>9</v>
      </c>
      <c r="D1014" s="512"/>
      <c r="E1014" s="397" t="s">
        <v>127</v>
      </c>
      <c r="F1014" s="513">
        <v>1255000</v>
      </c>
      <c r="G1014" s="505" t="s">
        <v>128</v>
      </c>
    </row>
    <row r="1015" spans="2:7" ht="16.5" hidden="1" customHeight="1" x14ac:dyDescent="0.3">
      <c r="B1015" s="511">
        <v>44730</v>
      </c>
      <c r="C1015" s="504" t="s">
        <v>9</v>
      </c>
      <c r="D1015" s="512"/>
      <c r="E1015" s="397" t="s">
        <v>127</v>
      </c>
      <c r="F1015" s="513">
        <v>4955</v>
      </c>
      <c r="G1015" s="505" t="s">
        <v>128</v>
      </c>
    </row>
    <row r="1016" spans="2:7" ht="16.5" hidden="1" customHeight="1" x14ac:dyDescent="0.3">
      <c r="B1016" s="511">
        <v>44732</v>
      </c>
      <c r="C1016" s="504" t="s">
        <v>9</v>
      </c>
      <c r="D1016" s="512"/>
      <c r="E1016" s="397" t="s">
        <v>127</v>
      </c>
      <c r="F1016" s="513">
        <v>20000</v>
      </c>
      <c r="G1016" s="505" t="s">
        <v>128</v>
      </c>
    </row>
    <row r="1017" spans="2:7" ht="16.5" hidden="1" customHeight="1" x14ac:dyDescent="0.3">
      <c r="B1017" s="511">
        <v>44732</v>
      </c>
      <c r="C1017" s="504" t="s">
        <v>9</v>
      </c>
      <c r="D1017" s="512"/>
      <c r="E1017" s="397" t="s">
        <v>127</v>
      </c>
      <c r="F1017" s="513">
        <v>30000</v>
      </c>
      <c r="G1017" s="505" t="s">
        <v>128</v>
      </c>
    </row>
    <row r="1018" spans="2:7" ht="16.5" hidden="1" customHeight="1" x14ac:dyDescent="0.3">
      <c r="B1018" s="511">
        <v>44732</v>
      </c>
      <c r="C1018" s="504" t="s">
        <v>9</v>
      </c>
      <c r="D1018" s="512"/>
      <c r="E1018" s="397" t="s">
        <v>127</v>
      </c>
      <c r="F1018" s="513">
        <v>20000</v>
      </c>
      <c r="G1018" s="505" t="s">
        <v>128</v>
      </c>
    </row>
    <row r="1019" spans="2:7" ht="16.5" hidden="1" customHeight="1" x14ac:dyDescent="0.3">
      <c r="B1019" s="511">
        <v>44732</v>
      </c>
      <c r="C1019" s="504" t="s">
        <v>9</v>
      </c>
      <c r="D1019" s="512"/>
      <c r="E1019" s="397" t="s">
        <v>127</v>
      </c>
      <c r="F1019" s="513">
        <v>40000</v>
      </c>
      <c r="G1019" s="505" t="s">
        <v>128</v>
      </c>
    </row>
    <row r="1020" spans="2:7" ht="16.5" hidden="1" customHeight="1" x14ac:dyDescent="0.3">
      <c r="B1020" s="511">
        <v>44733</v>
      </c>
      <c r="C1020" s="504" t="s">
        <v>9</v>
      </c>
      <c r="D1020" s="512"/>
      <c r="E1020" s="397" t="s">
        <v>127</v>
      </c>
      <c r="F1020" s="513">
        <v>1000000</v>
      </c>
      <c r="G1020" s="505" t="s">
        <v>128</v>
      </c>
    </row>
    <row r="1021" spans="2:7" ht="16.5" hidden="1" customHeight="1" x14ac:dyDescent="0.3">
      <c r="B1021" s="511">
        <v>44733</v>
      </c>
      <c r="C1021" s="504" t="s">
        <v>9</v>
      </c>
      <c r="D1021" s="512"/>
      <c r="E1021" s="397" t="s">
        <v>127</v>
      </c>
      <c r="F1021" s="513">
        <v>200000</v>
      </c>
      <c r="G1021" s="505" t="s">
        <v>128</v>
      </c>
    </row>
    <row r="1022" spans="2:7" ht="16.5" hidden="1" customHeight="1" x14ac:dyDescent="0.3">
      <c r="B1022" s="511">
        <v>44734</v>
      </c>
      <c r="C1022" s="504" t="s">
        <v>9</v>
      </c>
      <c r="D1022" s="512"/>
      <c r="E1022" s="397" t="s">
        <v>127</v>
      </c>
      <c r="F1022" s="513">
        <v>230000</v>
      </c>
      <c r="G1022" s="505" t="s">
        <v>128</v>
      </c>
    </row>
    <row r="1023" spans="2:7" ht="16.5" hidden="1" customHeight="1" x14ac:dyDescent="0.3">
      <c r="B1023" s="511">
        <v>44735</v>
      </c>
      <c r="C1023" s="504" t="s">
        <v>9</v>
      </c>
      <c r="D1023" s="512"/>
      <c r="E1023" s="397" t="s">
        <v>127</v>
      </c>
      <c r="F1023" s="513">
        <v>70000</v>
      </c>
      <c r="G1023" s="505" t="s">
        <v>128</v>
      </c>
    </row>
    <row r="1024" spans="2:7" ht="16.5" hidden="1" customHeight="1" x14ac:dyDescent="0.3">
      <c r="B1024" s="511">
        <v>44736</v>
      </c>
      <c r="C1024" s="504" t="s">
        <v>9</v>
      </c>
      <c r="D1024" s="512"/>
      <c r="E1024" s="397" t="s">
        <v>127</v>
      </c>
      <c r="F1024" s="513">
        <v>20000</v>
      </c>
      <c r="G1024" s="505" t="s">
        <v>128</v>
      </c>
    </row>
    <row r="1025" spans="2:7" ht="16.5" hidden="1" customHeight="1" x14ac:dyDescent="0.3">
      <c r="B1025" s="511">
        <v>44738</v>
      </c>
      <c r="C1025" s="504" t="s">
        <v>9</v>
      </c>
      <c r="D1025" s="512"/>
      <c r="E1025" s="397" t="s">
        <v>127</v>
      </c>
      <c r="F1025" s="513">
        <v>10542</v>
      </c>
      <c r="G1025" s="505" t="s">
        <v>128</v>
      </c>
    </row>
    <row r="1026" spans="2:7" ht="16.5" hidden="1" customHeight="1" x14ac:dyDescent="0.3">
      <c r="B1026" s="511">
        <v>44739</v>
      </c>
      <c r="C1026" s="504" t="s">
        <v>9</v>
      </c>
      <c r="D1026" s="512"/>
      <c r="E1026" s="397" t="s">
        <v>127</v>
      </c>
      <c r="F1026" s="513">
        <v>10000</v>
      </c>
      <c r="G1026" s="505" t="s">
        <v>128</v>
      </c>
    </row>
    <row r="1027" spans="2:7" ht="16.5" hidden="1" customHeight="1" x14ac:dyDescent="0.3">
      <c r="B1027" s="511">
        <v>44740</v>
      </c>
      <c r="C1027" s="504" t="s">
        <v>9</v>
      </c>
      <c r="D1027" s="512"/>
      <c r="E1027" s="397" t="s">
        <v>127</v>
      </c>
      <c r="F1027" s="513">
        <v>30000</v>
      </c>
      <c r="G1027" s="505" t="s">
        <v>128</v>
      </c>
    </row>
    <row r="1028" spans="2:7" ht="16.5" hidden="1" customHeight="1" x14ac:dyDescent="0.3">
      <c r="B1028" s="511">
        <v>44740</v>
      </c>
      <c r="C1028" s="504" t="s">
        <v>9</v>
      </c>
      <c r="D1028" s="512"/>
      <c r="E1028" s="397" t="s">
        <v>127</v>
      </c>
      <c r="F1028" s="513">
        <v>50000</v>
      </c>
      <c r="G1028" s="505" t="s">
        <v>128</v>
      </c>
    </row>
    <row r="1029" spans="2:7" ht="16.5" hidden="1" customHeight="1" x14ac:dyDescent="0.3">
      <c r="B1029" s="511">
        <v>44741</v>
      </c>
      <c r="C1029" s="504" t="s">
        <v>9</v>
      </c>
      <c r="D1029" s="512"/>
      <c r="E1029" s="397" t="s">
        <v>127</v>
      </c>
      <c r="F1029" s="513">
        <v>100000</v>
      </c>
      <c r="G1029" s="505" t="s">
        <v>128</v>
      </c>
    </row>
    <row r="1030" spans="2:7" ht="16.5" hidden="1" customHeight="1" x14ac:dyDescent="0.3">
      <c r="B1030" s="511">
        <v>44741</v>
      </c>
      <c r="C1030" s="504" t="s">
        <v>9</v>
      </c>
      <c r="D1030" s="512"/>
      <c r="E1030" s="397" t="s">
        <v>127</v>
      </c>
      <c r="F1030" s="513">
        <v>10000</v>
      </c>
      <c r="G1030" s="505" t="s">
        <v>128</v>
      </c>
    </row>
    <row r="1031" spans="2:7" ht="16.5" hidden="1" customHeight="1" x14ac:dyDescent="0.3">
      <c r="B1031" s="511">
        <v>44741</v>
      </c>
      <c r="C1031" s="504" t="s">
        <v>9</v>
      </c>
      <c r="D1031" s="512"/>
      <c r="E1031" s="397" t="s">
        <v>127</v>
      </c>
      <c r="F1031" s="513">
        <v>1185000</v>
      </c>
      <c r="G1031" s="505" t="s">
        <v>128</v>
      </c>
    </row>
    <row r="1032" spans="2:7" ht="16.5" hidden="1" customHeight="1" x14ac:dyDescent="0.3">
      <c r="B1032" s="511">
        <v>44742</v>
      </c>
      <c r="C1032" s="504" t="s">
        <v>9</v>
      </c>
      <c r="D1032" s="512"/>
      <c r="E1032" s="397" t="s">
        <v>127</v>
      </c>
      <c r="F1032" s="513">
        <v>50000</v>
      </c>
      <c r="G1032" s="505" t="s">
        <v>128</v>
      </c>
    </row>
    <row r="1033" spans="2:7" ht="16.5" hidden="1" customHeight="1" x14ac:dyDescent="0.3">
      <c r="B1033" s="511">
        <v>44742</v>
      </c>
      <c r="C1033" s="504" t="s">
        <v>9</v>
      </c>
      <c r="D1033" s="512"/>
      <c r="E1033" s="397" t="s">
        <v>127</v>
      </c>
      <c r="F1033" s="513">
        <v>10000</v>
      </c>
      <c r="G1033" s="505" t="s">
        <v>128</v>
      </c>
    </row>
    <row r="1034" spans="2:7" ht="16.5" hidden="1" customHeight="1" x14ac:dyDescent="0.3">
      <c r="B1034" s="511">
        <v>44742</v>
      </c>
      <c r="C1034" s="504" t="s">
        <v>9</v>
      </c>
      <c r="D1034" s="512"/>
      <c r="E1034" s="397" t="s">
        <v>127</v>
      </c>
      <c r="F1034" s="513">
        <v>100000</v>
      </c>
      <c r="G1034" s="505" t="s">
        <v>128</v>
      </c>
    </row>
    <row r="1035" spans="2:7" ht="16.5" hidden="1" customHeight="1" x14ac:dyDescent="0.3">
      <c r="B1035" s="511">
        <v>44742</v>
      </c>
      <c r="C1035" s="504" t="s">
        <v>9</v>
      </c>
      <c r="D1035" s="512"/>
      <c r="E1035" s="397" t="s">
        <v>127</v>
      </c>
      <c r="F1035" s="513">
        <v>20000</v>
      </c>
      <c r="G1035" s="505" t="s">
        <v>128</v>
      </c>
    </row>
    <row r="1036" spans="2:7" ht="16.5" hidden="1" customHeight="1" x14ac:dyDescent="0.3">
      <c r="B1036" s="511">
        <v>44742</v>
      </c>
      <c r="C1036" s="504" t="s">
        <v>9</v>
      </c>
      <c r="D1036" s="512"/>
      <c r="E1036" s="397" t="s">
        <v>127</v>
      </c>
      <c r="F1036" s="513">
        <v>10000</v>
      </c>
      <c r="G1036" s="505" t="s">
        <v>128</v>
      </c>
    </row>
    <row r="1037" spans="2:7" ht="16.5" hidden="1" customHeight="1" x14ac:dyDescent="0.3">
      <c r="B1037" s="511">
        <v>44742</v>
      </c>
      <c r="C1037" s="504" t="s">
        <v>9</v>
      </c>
      <c r="D1037" s="512"/>
      <c r="E1037" s="397" t="s">
        <v>127</v>
      </c>
      <c r="F1037" s="513">
        <v>10000</v>
      </c>
      <c r="G1037" s="505" t="s">
        <v>128</v>
      </c>
    </row>
    <row r="1038" spans="2:7" ht="17.25" hidden="1" customHeight="1" thickBot="1" x14ac:dyDescent="0.35">
      <c r="B1038" s="520">
        <v>44742</v>
      </c>
      <c r="C1038" s="522" t="s">
        <v>9</v>
      </c>
      <c r="D1038" s="523"/>
      <c r="E1038" s="435" t="s">
        <v>127</v>
      </c>
      <c r="F1038" s="521">
        <v>20000</v>
      </c>
      <c r="G1038" s="524" t="s">
        <v>128</v>
      </c>
    </row>
    <row r="1039" spans="2:7" ht="16.5" hidden="1" customHeight="1" x14ac:dyDescent="0.3">
      <c r="B1039" s="508">
        <v>44743</v>
      </c>
      <c r="C1039" s="502" t="s">
        <v>9</v>
      </c>
      <c r="D1039" s="509"/>
      <c r="E1039" s="423" t="s">
        <v>127</v>
      </c>
      <c r="F1039" s="510">
        <v>30000</v>
      </c>
      <c r="G1039" s="503" t="s">
        <v>128</v>
      </c>
    </row>
    <row r="1040" spans="2:7" ht="16.5" hidden="1" customHeight="1" x14ac:dyDescent="0.3">
      <c r="B1040" s="511">
        <v>44743</v>
      </c>
      <c r="C1040" s="504" t="s">
        <v>9</v>
      </c>
      <c r="D1040" s="512"/>
      <c r="E1040" s="397" t="s">
        <v>127</v>
      </c>
      <c r="F1040" s="513">
        <v>10000</v>
      </c>
      <c r="G1040" s="505" t="s">
        <v>128</v>
      </c>
    </row>
    <row r="1041" spans="2:7" ht="16.5" hidden="1" customHeight="1" x14ac:dyDescent="0.3">
      <c r="B1041" s="511">
        <v>44745</v>
      </c>
      <c r="C1041" s="504" t="s">
        <v>9</v>
      </c>
      <c r="D1041" s="512"/>
      <c r="E1041" s="397" t="s">
        <v>127</v>
      </c>
      <c r="F1041" s="513">
        <v>10000</v>
      </c>
      <c r="G1041" s="505" t="s">
        <v>128</v>
      </c>
    </row>
    <row r="1042" spans="2:7" ht="16.5" hidden="1" customHeight="1" x14ac:dyDescent="0.3">
      <c r="B1042" s="511">
        <v>44746</v>
      </c>
      <c r="C1042" s="504" t="s">
        <v>9</v>
      </c>
      <c r="D1042" s="512"/>
      <c r="E1042" s="397" t="s">
        <v>127</v>
      </c>
      <c r="F1042" s="513">
        <v>360000</v>
      </c>
      <c r="G1042" s="505" t="s">
        <v>128</v>
      </c>
    </row>
    <row r="1043" spans="2:7" ht="16.5" hidden="1" customHeight="1" x14ac:dyDescent="0.3">
      <c r="B1043" s="511">
        <v>44746</v>
      </c>
      <c r="C1043" s="504" t="s">
        <v>9</v>
      </c>
      <c r="D1043" s="512"/>
      <c r="E1043" s="397" t="s">
        <v>127</v>
      </c>
      <c r="F1043" s="513">
        <v>10000</v>
      </c>
      <c r="G1043" s="505" t="s">
        <v>128</v>
      </c>
    </row>
    <row r="1044" spans="2:7" ht="16.5" hidden="1" customHeight="1" x14ac:dyDescent="0.3">
      <c r="B1044" s="511">
        <v>44747</v>
      </c>
      <c r="C1044" s="504" t="s">
        <v>9</v>
      </c>
      <c r="D1044" s="512"/>
      <c r="E1044" s="397" t="s">
        <v>127</v>
      </c>
      <c r="F1044" s="513">
        <v>100000</v>
      </c>
      <c r="G1044" s="505" t="s">
        <v>128</v>
      </c>
    </row>
    <row r="1045" spans="2:7" ht="16.5" hidden="1" customHeight="1" x14ac:dyDescent="0.3">
      <c r="B1045" s="511">
        <v>44747</v>
      </c>
      <c r="C1045" s="504" t="s">
        <v>9</v>
      </c>
      <c r="D1045" s="512"/>
      <c r="E1045" s="397" t="s">
        <v>127</v>
      </c>
      <c r="F1045" s="513">
        <v>100000</v>
      </c>
      <c r="G1045" s="505" t="s">
        <v>128</v>
      </c>
    </row>
    <row r="1046" spans="2:7" ht="16.5" hidden="1" customHeight="1" x14ac:dyDescent="0.3">
      <c r="B1046" s="511">
        <v>44748</v>
      </c>
      <c r="C1046" s="504" t="s">
        <v>9</v>
      </c>
      <c r="D1046" s="512"/>
      <c r="E1046" s="397" t="s">
        <v>127</v>
      </c>
      <c r="F1046" s="513">
        <v>40000</v>
      </c>
      <c r="G1046" s="505" t="s">
        <v>128</v>
      </c>
    </row>
    <row r="1047" spans="2:7" ht="16.5" hidden="1" customHeight="1" x14ac:dyDescent="0.3">
      <c r="B1047" s="511">
        <v>44748</v>
      </c>
      <c r="C1047" s="504" t="s">
        <v>9</v>
      </c>
      <c r="D1047" s="512"/>
      <c r="E1047" s="397" t="s">
        <v>127</v>
      </c>
      <c r="F1047" s="513">
        <v>10000</v>
      </c>
      <c r="G1047" s="505" t="s">
        <v>128</v>
      </c>
    </row>
    <row r="1048" spans="2:7" ht="16.5" hidden="1" customHeight="1" x14ac:dyDescent="0.3">
      <c r="B1048" s="511">
        <v>44749</v>
      </c>
      <c r="C1048" s="504" t="s">
        <v>9</v>
      </c>
      <c r="D1048" s="512"/>
      <c r="E1048" s="397" t="s">
        <v>127</v>
      </c>
      <c r="F1048" s="513">
        <v>475000</v>
      </c>
      <c r="G1048" s="505" t="s">
        <v>128</v>
      </c>
    </row>
    <row r="1049" spans="2:7" ht="16.5" hidden="1" customHeight="1" x14ac:dyDescent="0.3">
      <c r="B1049" s="511">
        <v>44750</v>
      </c>
      <c r="C1049" s="504" t="s">
        <v>9</v>
      </c>
      <c r="D1049" s="512"/>
      <c r="E1049" s="397" t="s">
        <v>127</v>
      </c>
      <c r="F1049" s="513">
        <v>20000</v>
      </c>
      <c r="G1049" s="505" t="s">
        <v>128</v>
      </c>
    </row>
    <row r="1050" spans="2:7" ht="16.5" hidden="1" customHeight="1" x14ac:dyDescent="0.3">
      <c r="B1050" s="511">
        <v>44750</v>
      </c>
      <c r="C1050" s="504" t="s">
        <v>9</v>
      </c>
      <c r="D1050" s="512"/>
      <c r="E1050" s="397" t="s">
        <v>127</v>
      </c>
      <c r="F1050" s="513">
        <v>20000</v>
      </c>
      <c r="G1050" s="505" t="s">
        <v>128</v>
      </c>
    </row>
    <row r="1051" spans="2:7" ht="16.5" hidden="1" customHeight="1" x14ac:dyDescent="0.3">
      <c r="B1051" s="511">
        <v>44751</v>
      </c>
      <c r="C1051" s="504" t="s">
        <v>9</v>
      </c>
      <c r="D1051" s="512"/>
      <c r="E1051" s="397" t="s">
        <v>127</v>
      </c>
      <c r="F1051" s="513">
        <v>10000</v>
      </c>
      <c r="G1051" s="505" t="s">
        <v>128</v>
      </c>
    </row>
    <row r="1052" spans="2:7" ht="16.5" hidden="1" customHeight="1" x14ac:dyDescent="0.3">
      <c r="B1052" s="511">
        <v>44751</v>
      </c>
      <c r="C1052" s="504" t="s">
        <v>9</v>
      </c>
      <c r="D1052" s="512"/>
      <c r="E1052" s="397" t="s">
        <v>127</v>
      </c>
      <c r="F1052" s="513">
        <v>30000</v>
      </c>
      <c r="G1052" s="505" t="s">
        <v>128</v>
      </c>
    </row>
    <row r="1053" spans="2:7" ht="16.5" hidden="1" customHeight="1" x14ac:dyDescent="0.3">
      <c r="B1053" s="511">
        <v>44753</v>
      </c>
      <c r="C1053" s="504" t="s">
        <v>9</v>
      </c>
      <c r="D1053" s="512"/>
      <c r="E1053" s="397" t="s">
        <v>127</v>
      </c>
      <c r="F1053" s="513">
        <v>10000</v>
      </c>
      <c r="G1053" s="505" t="s">
        <v>128</v>
      </c>
    </row>
    <row r="1054" spans="2:7" ht="16.5" hidden="1" customHeight="1" x14ac:dyDescent="0.3">
      <c r="B1054" s="511">
        <v>44753</v>
      </c>
      <c r="C1054" s="504" t="s">
        <v>9</v>
      </c>
      <c r="D1054" s="512"/>
      <c r="E1054" s="397" t="s">
        <v>127</v>
      </c>
      <c r="F1054" s="513">
        <v>50000</v>
      </c>
      <c r="G1054" s="505" t="s">
        <v>128</v>
      </c>
    </row>
    <row r="1055" spans="2:7" ht="16.5" hidden="1" customHeight="1" x14ac:dyDescent="0.3">
      <c r="B1055" s="511">
        <v>44753</v>
      </c>
      <c r="C1055" s="504" t="s">
        <v>9</v>
      </c>
      <c r="D1055" s="512"/>
      <c r="E1055" s="397" t="s">
        <v>127</v>
      </c>
      <c r="F1055" s="513">
        <v>30000</v>
      </c>
      <c r="G1055" s="505" t="s">
        <v>128</v>
      </c>
    </row>
    <row r="1056" spans="2:7" ht="16.5" hidden="1" customHeight="1" x14ac:dyDescent="0.3">
      <c r="B1056" s="511">
        <v>44753</v>
      </c>
      <c r="C1056" s="504" t="s">
        <v>9</v>
      </c>
      <c r="D1056" s="512"/>
      <c r="E1056" s="397" t="s">
        <v>127</v>
      </c>
      <c r="F1056" s="513">
        <v>10000</v>
      </c>
      <c r="G1056" s="505" t="s">
        <v>128</v>
      </c>
    </row>
    <row r="1057" spans="2:7" ht="16.5" hidden="1" customHeight="1" x14ac:dyDescent="0.3">
      <c r="B1057" s="511">
        <v>44753</v>
      </c>
      <c r="C1057" s="504" t="s">
        <v>9</v>
      </c>
      <c r="D1057" s="512"/>
      <c r="E1057" s="397" t="s">
        <v>127</v>
      </c>
      <c r="F1057" s="513">
        <v>10000</v>
      </c>
      <c r="G1057" s="505" t="s">
        <v>128</v>
      </c>
    </row>
    <row r="1058" spans="2:7" ht="16.5" hidden="1" customHeight="1" x14ac:dyDescent="0.3">
      <c r="B1058" s="511">
        <v>44753</v>
      </c>
      <c r="C1058" s="504" t="s">
        <v>9</v>
      </c>
      <c r="D1058" s="512"/>
      <c r="E1058" s="397" t="s">
        <v>127</v>
      </c>
      <c r="F1058" s="513">
        <v>20000</v>
      </c>
      <c r="G1058" s="505" t="s">
        <v>128</v>
      </c>
    </row>
    <row r="1059" spans="2:7" ht="16.5" hidden="1" customHeight="1" x14ac:dyDescent="0.3">
      <c r="B1059" s="511">
        <v>44755</v>
      </c>
      <c r="C1059" s="504" t="s">
        <v>9</v>
      </c>
      <c r="D1059" s="512"/>
      <c r="E1059" s="397" t="s">
        <v>127</v>
      </c>
      <c r="F1059" s="513">
        <v>10000</v>
      </c>
      <c r="G1059" s="505" t="s">
        <v>128</v>
      </c>
    </row>
    <row r="1060" spans="2:7" ht="16.5" hidden="1" customHeight="1" x14ac:dyDescent="0.3">
      <c r="B1060" s="511">
        <v>44755</v>
      </c>
      <c r="C1060" s="504" t="s">
        <v>9</v>
      </c>
      <c r="D1060" s="512"/>
      <c r="E1060" s="397" t="s">
        <v>127</v>
      </c>
      <c r="F1060" s="513">
        <v>80000</v>
      </c>
      <c r="G1060" s="505" t="s">
        <v>128</v>
      </c>
    </row>
    <row r="1061" spans="2:7" ht="16.5" hidden="1" customHeight="1" x14ac:dyDescent="0.3">
      <c r="B1061" s="511">
        <v>44760</v>
      </c>
      <c r="C1061" s="504" t="s">
        <v>9</v>
      </c>
      <c r="D1061" s="512"/>
      <c r="E1061" s="397" t="s">
        <v>127</v>
      </c>
      <c r="F1061" s="513">
        <v>1275000</v>
      </c>
      <c r="G1061" s="505" t="s">
        <v>128</v>
      </c>
    </row>
    <row r="1062" spans="2:7" ht="16.5" hidden="1" customHeight="1" x14ac:dyDescent="0.3">
      <c r="B1062" s="511">
        <v>44762</v>
      </c>
      <c r="C1062" s="504" t="s">
        <v>9</v>
      </c>
      <c r="D1062" s="512"/>
      <c r="E1062" s="397" t="s">
        <v>127</v>
      </c>
      <c r="F1062" s="513">
        <v>20000</v>
      </c>
      <c r="G1062" s="505" t="s">
        <v>128</v>
      </c>
    </row>
    <row r="1063" spans="2:7" ht="16.5" hidden="1" customHeight="1" x14ac:dyDescent="0.3">
      <c r="B1063" s="511">
        <v>44762</v>
      </c>
      <c r="C1063" s="504" t="s">
        <v>9</v>
      </c>
      <c r="D1063" s="512"/>
      <c r="E1063" s="397" t="s">
        <v>127</v>
      </c>
      <c r="F1063" s="513">
        <v>20000</v>
      </c>
      <c r="G1063" s="505" t="s">
        <v>128</v>
      </c>
    </row>
    <row r="1064" spans="2:7" ht="16.5" hidden="1" customHeight="1" x14ac:dyDescent="0.3">
      <c r="B1064" s="511">
        <v>44762</v>
      </c>
      <c r="C1064" s="504" t="s">
        <v>9</v>
      </c>
      <c r="D1064" s="512"/>
      <c r="E1064" s="397" t="s">
        <v>127</v>
      </c>
      <c r="F1064" s="513">
        <v>40000</v>
      </c>
      <c r="G1064" s="505" t="s">
        <v>128</v>
      </c>
    </row>
    <row r="1065" spans="2:7" ht="16.5" hidden="1" customHeight="1" x14ac:dyDescent="0.3">
      <c r="B1065" s="511">
        <v>44764</v>
      </c>
      <c r="C1065" s="504" t="s">
        <v>9</v>
      </c>
      <c r="D1065" s="512"/>
      <c r="E1065" s="397" t="s">
        <v>127</v>
      </c>
      <c r="F1065" s="513">
        <v>230000</v>
      </c>
      <c r="G1065" s="505" t="s">
        <v>128</v>
      </c>
    </row>
    <row r="1066" spans="2:7" ht="16.5" hidden="1" customHeight="1" x14ac:dyDescent="0.3">
      <c r="B1066" s="511">
        <v>44765</v>
      </c>
      <c r="C1066" s="504" t="s">
        <v>9</v>
      </c>
      <c r="D1066" s="512"/>
      <c r="E1066" s="397" t="s">
        <v>127</v>
      </c>
      <c r="F1066" s="513">
        <v>10000</v>
      </c>
      <c r="G1066" s="505" t="s">
        <v>128</v>
      </c>
    </row>
    <row r="1067" spans="2:7" ht="16.5" hidden="1" customHeight="1" x14ac:dyDescent="0.3">
      <c r="B1067" s="511">
        <v>44767</v>
      </c>
      <c r="C1067" s="504" t="s">
        <v>9</v>
      </c>
      <c r="D1067" s="512"/>
      <c r="E1067" s="397" t="s">
        <v>127</v>
      </c>
      <c r="F1067" s="513">
        <v>90000</v>
      </c>
      <c r="G1067" s="505" t="s">
        <v>128</v>
      </c>
    </row>
    <row r="1068" spans="2:7" ht="16.5" hidden="1" customHeight="1" x14ac:dyDescent="0.3">
      <c r="B1068" s="511">
        <v>44767</v>
      </c>
      <c r="C1068" s="504" t="s">
        <v>9</v>
      </c>
      <c r="D1068" s="512"/>
      <c r="E1068" s="397" t="s">
        <v>127</v>
      </c>
      <c r="F1068" s="513">
        <v>1000000</v>
      </c>
      <c r="G1068" s="505" t="s">
        <v>128</v>
      </c>
    </row>
    <row r="1069" spans="2:7" ht="16.5" hidden="1" customHeight="1" x14ac:dyDescent="0.3">
      <c r="B1069" s="511">
        <v>44768</v>
      </c>
      <c r="C1069" s="504" t="s">
        <v>9</v>
      </c>
      <c r="D1069" s="512"/>
      <c r="E1069" s="397" t="s">
        <v>127</v>
      </c>
      <c r="F1069" s="513">
        <v>100000</v>
      </c>
      <c r="G1069" s="505" t="s">
        <v>128</v>
      </c>
    </row>
    <row r="1070" spans="2:7" ht="16.5" hidden="1" customHeight="1" x14ac:dyDescent="0.3">
      <c r="B1070" s="511">
        <v>44769</v>
      </c>
      <c r="C1070" s="504" t="s">
        <v>9</v>
      </c>
      <c r="D1070" s="512"/>
      <c r="E1070" s="397" t="s">
        <v>127</v>
      </c>
      <c r="F1070" s="513">
        <v>1210000</v>
      </c>
      <c r="G1070" s="505" t="s">
        <v>128</v>
      </c>
    </row>
    <row r="1071" spans="2:7" ht="16.5" hidden="1" customHeight="1" x14ac:dyDescent="0.3">
      <c r="B1071" s="511">
        <v>44769</v>
      </c>
      <c r="C1071" s="504" t="s">
        <v>9</v>
      </c>
      <c r="D1071" s="512"/>
      <c r="E1071" s="397" t="s">
        <v>127</v>
      </c>
      <c r="F1071" s="513">
        <v>30000</v>
      </c>
      <c r="G1071" s="505" t="s">
        <v>128</v>
      </c>
    </row>
    <row r="1072" spans="2:7" ht="16.5" hidden="1" customHeight="1" x14ac:dyDescent="0.3">
      <c r="B1072" s="511">
        <v>44770</v>
      </c>
      <c r="C1072" s="504" t="s">
        <v>9</v>
      </c>
      <c r="D1072" s="512"/>
      <c r="E1072" s="397" t="s">
        <v>127</v>
      </c>
      <c r="F1072" s="513">
        <v>30000</v>
      </c>
      <c r="G1072" s="505" t="s">
        <v>128</v>
      </c>
    </row>
    <row r="1073" spans="2:7" ht="16.5" hidden="1" customHeight="1" x14ac:dyDescent="0.3">
      <c r="B1073" s="511">
        <v>44770</v>
      </c>
      <c r="C1073" s="504" t="s">
        <v>9</v>
      </c>
      <c r="D1073" s="512"/>
      <c r="E1073" s="397" t="s">
        <v>127</v>
      </c>
      <c r="F1073" s="513">
        <v>60000</v>
      </c>
      <c r="G1073" s="505" t="s">
        <v>128</v>
      </c>
    </row>
    <row r="1074" spans="2:7" ht="16.5" hidden="1" customHeight="1" x14ac:dyDescent="0.3">
      <c r="B1074" s="511">
        <v>44771</v>
      </c>
      <c r="C1074" s="504" t="s">
        <v>9</v>
      </c>
      <c r="D1074" s="512"/>
      <c r="E1074" s="397" t="s">
        <v>127</v>
      </c>
      <c r="F1074" s="513">
        <v>10000</v>
      </c>
      <c r="G1074" s="505" t="s">
        <v>128</v>
      </c>
    </row>
    <row r="1075" spans="2:7" ht="16.5" hidden="1" customHeight="1" x14ac:dyDescent="0.3">
      <c r="B1075" s="511">
        <v>44771</v>
      </c>
      <c r="C1075" s="504" t="s">
        <v>9</v>
      </c>
      <c r="D1075" s="512"/>
      <c r="E1075" s="397" t="s">
        <v>127</v>
      </c>
      <c r="F1075" s="513">
        <v>20000</v>
      </c>
      <c r="G1075" s="505" t="s">
        <v>128</v>
      </c>
    </row>
    <row r="1076" spans="2:7" ht="17.25" hidden="1" customHeight="1" thickBot="1" x14ac:dyDescent="0.35">
      <c r="B1076" s="514">
        <v>44771</v>
      </c>
      <c r="C1076" s="506" t="s">
        <v>9</v>
      </c>
      <c r="D1076" s="515"/>
      <c r="E1076" s="507" t="s">
        <v>127</v>
      </c>
      <c r="F1076" s="516">
        <v>20000</v>
      </c>
      <c r="G1076" s="321" t="s">
        <v>128</v>
      </c>
    </row>
    <row r="1077" spans="2:7" ht="16.5" hidden="1" customHeight="1" x14ac:dyDescent="0.3">
      <c r="B1077" s="508">
        <v>44774</v>
      </c>
      <c r="C1077" s="526" t="s">
        <v>9</v>
      </c>
      <c r="D1077" s="527"/>
      <c r="E1077" s="528" t="s">
        <v>127</v>
      </c>
      <c r="F1077" s="510">
        <v>30000</v>
      </c>
      <c r="G1077" s="503" t="s">
        <v>128</v>
      </c>
    </row>
    <row r="1078" spans="2:7" ht="16.5" hidden="1" customHeight="1" x14ac:dyDescent="0.3">
      <c r="B1078" s="511">
        <v>44774</v>
      </c>
      <c r="C1078" s="504" t="s">
        <v>9</v>
      </c>
      <c r="D1078" s="512"/>
      <c r="E1078" s="397" t="s">
        <v>127</v>
      </c>
      <c r="F1078" s="513">
        <v>50000</v>
      </c>
      <c r="G1078" s="505" t="s">
        <v>128</v>
      </c>
    </row>
    <row r="1079" spans="2:7" ht="16.5" hidden="1" customHeight="1" x14ac:dyDescent="0.3">
      <c r="B1079" s="511">
        <v>44774</v>
      </c>
      <c r="C1079" s="504" t="s">
        <v>9</v>
      </c>
      <c r="D1079" s="512"/>
      <c r="E1079" s="397" t="s">
        <v>127</v>
      </c>
      <c r="F1079" s="513">
        <v>10000</v>
      </c>
      <c r="G1079" s="505" t="s">
        <v>128</v>
      </c>
    </row>
    <row r="1080" spans="2:7" ht="16.5" hidden="1" customHeight="1" x14ac:dyDescent="0.3">
      <c r="B1080" s="511">
        <v>44774</v>
      </c>
      <c r="C1080" s="504" t="s">
        <v>9</v>
      </c>
      <c r="D1080" s="512"/>
      <c r="E1080" s="397" t="s">
        <v>127</v>
      </c>
      <c r="F1080" s="513">
        <v>10000</v>
      </c>
      <c r="G1080" s="505" t="s">
        <v>128</v>
      </c>
    </row>
    <row r="1081" spans="2:7" ht="16.5" hidden="1" customHeight="1" x14ac:dyDescent="0.3">
      <c r="B1081" s="511">
        <v>44774</v>
      </c>
      <c r="C1081" s="504" t="s">
        <v>9</v>
      </c>
      <c r="D1081" s="512"/>
      <c r="E1081" s="397" t="s">
        <v>127</v>
      </c>
      <c r="F1081" s="513">
        <v>10000</v>
      </c>
      <c r="G1081" s="505" t="s">
        <v>128</v>
      </c>
    </row>
    <row r="1082" spans="2:7" ht="16.5" hidden="1" customHeight="1" x14ac:dyDescent="0.3">
      <c r="B1082" s="511">
        <v>44774</v>
      </c>
      <c r="C1082" s="504" t="s">
        <v>9</v>
      </c>
      <c r="D1082" s="512"/>
      <c r="E1082" s="397" t="s">
        <v>127</v>
      </c>
      <c r="F1082" s="513">
        <v>20000</v>
      </c>
      <c r="G1082" s="505" t="s">
        <v>128</v>
      </c>
    </row>
    <row r="1083" spans="2:7" ht="16.5" hidden="1" customHeight="1" x14ac:dyDescent="0.3">
      <c r="B1083" s="511">
        <v>44776</v>
      </c>
      <c r="C1083" s="504" t="s">
        <v>9</v>
      </c>
      <c r="D1083" s="512"/>
      <c r="E1083" s="397" t="s">
        <v>127</v>
      </c>
      <c r="F1083" s="513">
        <v>310000</v>
      </c>
      <c r="G1083" s="505" t="s">
        <v>128</v>
      </c>
    </row>
    <row r="1084" spans="2:7" ht="16.5" hidden="1" customHeight="1" x14ac:dyDescent="0.3">
      <c r="B1084" s="511">
        <v>44776</v>
      </c>
      <c r="C1084" s="504" t="s">
        <v>9</v>
      </c>
      <c r="D1084" s="512"/>
      <c r="E1084" s="397" t="s">
        <v>127</v>
      </c>
      <c r="F1084" s="513">
        <v>100000</v>
      </c>
      <c r="G1084" s="505" t="s">
        <v>128</v>
      </c>
    </row>
    <row r="1085" spans="2:7" ht="16.5" hidden="1" customHeight="1" x14ac:dyDescent="0.3">
      <c r="B1085" s="511">
        <v>44778</v>
      </c>
      <c r="C1085" s="504" t="s">
        <v>9</v>
      </c>
      <c r="D1085" s="512"/>
      <c r="E1085" s="397" t="s">
        <v>127</v>
      </c>
      <c r="F1085" s="513">
        <v>100000</v>
      </c>
      <c r="G1085" s="505" t="s">
        <v>128</v>
      </c>
    </row>
    <row r="1086" spans="2:7" ht="16.5" hidden="1" customHeight="1" x14ac:dyDescent="0.3">
      <c r="B1086" s="511">
        <v>44781</v>
      </c>
      <c r="C1086" s="504" t="s">
        <v>9</v>
      </c>
      <c r="D1086" s="512"/>
      <c r="E1086" s="397" t="s">
        <v>127</v>
      </c>
      <c r="F1086" s="513">
        <v>515000</v>
      </c>
      <c r="G1086" s="505" t="s">
        <v>128</v>
      </c>
    </row>
    <row r="1087" spans="2:7" ht="16.5" hidden="1" customHeight="1" x14ac:dyDescent="0.3">
      <c r="B1087" s="511">
        <v>44781</v>
      </c>
      <c r="C1087" s="504" t="s">
        <v>9</v>
      </c>
      <c r="D1087" s="512"/>
      <c r="E1087" s="397" t="s">
        <v>127</v>
      </c>
      <c r="F1087" s="513">
        <v>10000</v>
      </c>
      <c r="G1087" s="505" t="s">
        <v>128</v>
      </c>
    </row>
    <row r="1088" spans="2:7" ht="16.5" hidden="1" customHeight="1" x14ac:dyDescent="0.3">
      <c r="B1088" s="511">
        <v>44782</v>
      </c>
      <c r="C1088" s="504" t="s">
        <v>9</v>
      </c>
      <c r="D1088" s="512"/>
      <c r="E1088" s="397" t="s">
        <v>127</v>
      </c>
      <c r="F1088" s="513">
        <v>10000</v>
      </c>
      <c r="G1088" s="505" t="s">
        <v>128</v>
      </c>
    </row>
    <row r="1089" spans="2:7" ht="16.5" hidden="1" customHeight="1" x14ac:dyDescent="0.3">
      <c r="B1089" s="511">
        <v>44783</v>
      </c>
      <c r="C1089" s="504" t="s">
        <v>9</v>
      </c>
      <c r="D1089" s="512"/>
      <c r="E1089" s="397" t="s">
        <v>127</v>
      </c>
      <c r="F1089" s="513">
        <v>50000</v>
      </c>
      <c r="G1089" s="505" t="s">
        <v>128</v>
      </c>
    </row>
    <row r="1090" spans="2:7" ht="16.5" hidden="1" customHeight="1" x14ac:dyDescent="0.3">
      <c r="B1090" s="511">
        <v>44783</v>
      </c>
      <c r="C1090" s="504" t="s">
        <v>9</v>
      </c>
      <c r="D1090" s="512"/>
      <c r="E1090" s="397" t="s">
        <v>127</v>
      </c>
      <c r="F1090" s="513">
        <v>10000</v>
      </c>
      <c r="G1090" s="505" t="s">
        <v>128</v>
      </c>
    </row>
    <row r="1091" spans="2:7" ht="16.5" hidden="1" customHeight="1" x14ac:dyDescent="0.3">
      <c r="B1091" s="511">
        <v>44783</v>
      </c>
      <c r="C1091" s="504" t="s">
        <v>9</v>
      </c>
      <c r="D1091" s="512"/>
      <c r="E1091" s="397" t="s">
        <v>127</v>
      </c>
      <c r="F1091" s="513">
        <v>10000</v>
      </c>
      <c r="G1091" s="505" t="s">
        <v>128</v>
      </c>
    </row>
    <row r="1092" spans="2:7" ht="16.5" hidden="1" customHeight="1" x14ac:dyDescent="0.3">
      <c r="B1092" s="511">
        <v>44783</v>
      </c>
      <c r="C1092" s="504" t="s">
        <v>9</v>
      </c>
      <c r="D1092" s="512"/>
      <c r="E1092" s="397" t="s">
        <v>127</v>
      </c>
      <c r="F1092" s="513">
        <v>20000</v>
      </c>
      <c r="G1092" s="505" t="s">
        <v>128</v>
      </c>
    </row>
    <row r="1093" spans="2:7" ht="16.5" hidden="1" customHeight="1" x14ac:dyDescent="0.3">
      <c r="B1093" s="511">
        <v>44783</v>
      </c>
      <c r="C1093" s="504" t="s">
        <v>9</v>
      </c>
      <c r="D1093" s="512"/>
      <c r="E1093" s="397" t="s">
        <v>127</v>
      </c>
      <c r="F1093" s="513">
        <v>10000</v>
      </c>
      <c r="G1093" s="505" t="s">
        <v>128</v>
      </c>
    </row>
    <row r="1094" spans="2:7" ht="16.5" hidden="1" customHeight="1" x14ac:dyDescent="0.3">
      <c r="B1094" s="511">
        <v>44783</v>
      </c>
      <c r="C1094" s="504" t="s">
        <v>9</v>
      </c>
      <c r="D1094" s="512"/>
      <c r="E1094" s="397" t="s">
        <v>127</v>
      </c>
      <c r="F1094" s="513">
        <v>100000</v>
      </c>
      <c r="G1094" s="505" t="s">
        <v>128</v>
      </c>
    </row>
    <row r="1095" spans="2:7" ht="16.5" hidden="1" customHeight="1" x14ac:dyDescent="0.3">
      <c r="B1095" s="511">
        <v>44783</v>
      </c>
      <c r="C1095" s="504" t="s">
        <v>9</v>
      </c>
      <c r="D1095" s="512"/>
      <c r="E1095" s="397" t="s">
        <v>127</v>
      </c>
      <c r="F1095" s="513">
        <v>40000</v>
      </c>
      <c r="G1095" s="505" t="s">
        <v>128</v>
      </c>
    </row>
    <row r="1096" spans="2:7" ht="16.5" hidden="1" customHeight="1" x14ac:dyDescent="0.3">
      <c r="B1096" s="511">
        <v>44784</v>
      </c>
      <c r="C1096" s="504" t="s">
        <v>9</v>
      </c>
      <c r="D1096" s="512"/>
      <c r="E1096" s="397" t="s">
        <v>127</v>
      </c>
      <c r="F1096" s="513">
        <v>30000</v>
      </c>
      <c r="G1096" s="505" t="s">
        <v>128</v>
      </c>
    </row>
    <row r="1097" spans="2:7" ht="16.5" hidden="1" customHeight="1" x14ac:dyDescent="0.3">
      <c r="B1097" s="511">
        <v>44785</v>
      </c>
      <c r="C1097" s="504" t="s">
        <v>9</v>
      </c>
      <c r="D1097" s="512"/>
      <c r="E1097" s="397" t="s">
        <v>127</v>
      </c>
      <c r="F1097" s="513">
        <v>80000</v>
      </c>
      <c r="G1097" s="505" t="s">
        <v>128</v>
      </c>
    </row>
    <row r="1098" spans="2:7" ht="16.5" hidden="1" customHeight="1" x14ac:dyDescent="0.3">
      <c r="B1098" s="511">
        <v>44789</v>
      </c>
      <c r="C1098" s="504" t="s">
        <v>9</v>
      </c>
      <c r="D1098" s="512"/>
      <c r="E1098" s="397" t="s">
        <v>127</v>
      </c>
      <c r="F1098" s="513">
        <v>10000</v>
      </c>
      <c r="G1098" s="505" t="s">
        <v>128</v>
      </c>
    </row>
    <row r="1099" spans="2:7" ht="16.5" hidden="1" customHeight="1" x14ac:dyDescent="0.3">
      <c r="B1099" s="511">
        <v>44791</v>
      </c>
      <c r="C1099" s="504" t="s">
        <v>9</v>
      </c>
      <c r="D1099" s="512"/>
      <c r="E1099" s="397" t="s">
        <v>127</v>
      </c>
      <c r="F1099" s="513">
        <v>1255000</v>
      </c>
      <c r="G1099" s="505" t="s">
        <v>128</v>
      </c>
    </row>
    <row r="1100" spans="2:7" ht="16.5" hidden="1" customHeight="1" x14ac:dyDescent="0.3">
      <c r="B1100" s="511">
        <v>44792</v>
      </c>
      <c r="C1100" s="504" t="s">
        <v>9</v>
      </c>
      <c r="D1100" s="512"/>
      <c r="E1100" s="397" t="s">
        <v>127</v>
      </c>
      <c r="F1100" s="513">
        <v>30000</v>
      </c>
      <c r="G1100" s="505" t="s">
        <v>128</v>
      </c>
    </row>
    <row r="1101" spans="2:7" ht="16.5" hidden="1" customHeight="1" x14ac:dyDescent="0.3">
      <c r="B1101" s="511">
        <v>44792</v>
      </c>
      <c r="C1101" s="504" t="s">
        <v>9</v>
      </c>
      <c r="D1101" s="512"/>
      <c r="E1101" s="397" t="s">
        <v>127</v>
      </c>
      <c r="F1101" s="513">
        <v>100000</v>
      </c>
      <c r="G1101" s="505" t="s">
        <v>128</v>
      </c>
    </row>
    <row r="1102" spans="2:7" ht="16.5" hidden="1" customHeight="1" x14ac:dyDescent="0.3">
      <c r="B1102" s="511">
        <v>44795</v>
      </c>
      <c r="C1102" s="504" t="s">
        <v>9</v>
      </c>
      <c r="D1102" s="512"/>
      <c r="E1102" s="397" t="s">
        <v>127</v>
      </c>
      <c r="F1102" s="513">
        <v>20000</v>
      </c>
      <c r="G1102" s="505" t="s">
        <v>128</v>
      </c>
    </row>
    <row r="1103" spans="2:7" ht="16.5" hidden="1" customHeight="1" x14ac:dyDescent="0.3">
      <c r="B1103" s="511">
        <v>44795</v>
      </c>
      <c r="C1103" s="504" t="s">
        <v>9</v>
      </c>
      <c r="D1103" s="512"/>
      <c r="E1103" s="397" t="s">
        <v>127</v>
      </c>
      <c r="F1103" s="513">
        <v>20000</v>
      </c>
      <c r="G1103" s="505" t="s">
        <v>128</v>
      </c>
    </row>
    <row r="1104" spans="2:7" ht="16.5" hidden="1" customHeight="1" x14ac:dyDescent="0.3">
      <c r="B1104" s="511">
        <v>44797</v>
      </c>
      <c r="C1104" s="504" t="s">
        <v>9</v>
      </c>
      <c r="D1104" s="512"/>
      <c r="E1104" s="397" t="s">
        <v>127</v>
      </c>
      <c r="F1104" s="513">
        <v>320000</v>
      </c>
      <c r="G1104" s="505" t="s">
        <v>128</v>
      </c>
    </row>
    <row r="1105" spans="2:7" ht="16.5" hidden="1" customHeight="1" x14ac:dyDescent="0.3">
      <c r="B1105" s="511">
        <v>44798</v>
      </c>
      <c r="C1105" s="504" t="s">
        <v>9</v>
      </c>
      <c r="D1105" s="512"/>
      <c r="E1105" s="397" t="s">
        <v>127</v>
      </c>
      <c r="F1105" s="513">
        <v>10000</v>
      </c>
      <c r="G1105" s="505" t="s">
        <v>128</v>
      </c>
    </row>
    <row r="1106" spans="2:7" ht="16.5" hidden="1" customHeight="1" x14ac:dyDescent="0.3">
      <c r="B1106" s="511">
        <v>44802</v>
      </c>
      <c r="C1106" s="504" t="s">
        <v>9</v>
      </c>
      <c r="D1106" s="512"/>
      <c r="E1106" s="397" t="s">
        <v>127</v>
      </c>
      <c r="F1106" s="513">
        <v>30000</v>
      </c>
      <c r="G1106" s="505" t="s">
        <v>128</v>
      </c>
    </row>
    <row r="1107" spans="2:7" ht="16.5" hidden="1" customHeight="1" x14ac:dyDescent="0.3">
      <c r="B1107" s="511">
        <v>44802</v>
      </c>
      <c r="C1107" s="504" t="s">
        <v>9</v>
      </c>
      <c r="D1107" s="512"/>
      <c r="E1107" s="397" t="s">
        <v>127</v>
      </c>
      <c r="F1107" s="513">
        <v>10000</v>
      </c>
      <c r="G1107" s="505" t="s">
        <v>128</v>
      </c>
    </row>
    <row r="1108" spans="2:7" ht="16.5" hidden="1" customHeight="1" x14ac:dyDescent="0.3">
      <c r="B1108" s="511">
        <v>44802</v>
      </c>
      <c r="C1108" s="504" t="s">
        <v>9</v>
      </c>
      <c r="D1108" s="512"/>
      <c r="E1108" s="397" t="s">
        <v>127</v>
      </c>
      <c r="F1108" s="513">
        <v>100000</v>
      </c>
      <c r="G1108" s="505" t="s">
        <v>128</v>
      </c>
    </row>
    <row r="1109" spans="2:7" ht="16.5" hidden="1" customHeight="1" x14ac:dyDescent="0.3">
      <c r="B1109" s="511">
        <v>44802</v>
      </c>
      <c r="C1109" s="504" t="s">
        <v>9</v>
      </c>
      <c r="D1109" s="512"/>
      <c r="E1109" s="397" t="s">
        <v>127</v>
      </c>
      <c r="F1109" s="513">
        <v>1200000</v>
      </c>
      <c r="G1109" s="505" t="s">
        <v>128</v>
      </c>
    </row>
    <row r="1110" spans="2:7" ht="16.5" hidden="1" customHeight="1" x14ac:dyDescent="0.3">
      <c r="B1110" s="511">
        <v>44804</v>
      </c>
      <c r="C1110" s="504" t="s">
        <v>9</v>
      </c>
      <c r="D1110" s="512"/>
      <c r="E1110" s="397" t="s">
        <v>127</v>
      </c>
      <c r="F1110" s="513">
        <v>100000</v>
      </c>
      <c r="G1110" s="505" t="s">
        <v>128</v>
      </c>
    </row>
    <row r="1111" spans="2:7" ht="16.5" hidden="1" customHeight="1" x14ac:dyDescent="0.3">
      <c r="B1111" s="511">
        <v>44804</v>
      </c>
      <c r="C1111" s="504" t="s">
        <v>9</v>
      </c>
      <c r="D1111" s="512"/>
      <c r="E1111" s="397" t="s">
        <v>127</v>
      </c>
      <c r="F1111" s="513">
        <v>50000</v>
      </c>
      <c r="G1111" s="505" t="s">
        <v>128</v>
      </c>
    </row>
    <row r="1112" spans="2:7" ht="16.5" hidden="1" customHeight="1" x14ac:dyDescent="0.3">
      <c r="B1112" s="511">
        <v>44804</v>
      </c>
      <c r="C1112" s="504" t="s">
        <v>9</v>
      </c>
      <c r="D1112" s="512"/>
      <c r="E1112" s="397" t="s">
        <v>127</v>
      </c>
      <c r="F1112" s="513">
        <v>10000</v>
      </c>
      <c r="G1112" s="505" t="s">
        <v>128</v>
      </c>
    </row>
    <row r="1113" spans="2:7" ht="16.5" hidden="1" customHeight="1" x14ac:dyDescent="0.3">
      <c r="B1113" s="511">
        <v>44804</v>
      </c>
      <c r="C1113" s="504" t="s">
        <v>9</v>
      </c>
      <c r="D1113" s="512"/>
      <c r="E1113" s="397" t="s">
        <v>127</v>
      </c>
      <c r="F1113" s="513">
        <v>80000</v>
      </c>
      <c r="G1113" s="505" t="s">
        <v>128</v>
      </c>
    </row>
    <row r="1114" spans="2:7" ht="16.5" hidden="1" customHeight="1" x14ac:dyDescent="0.3">
      <c r="B1114" s="511">
        <v>44804</v>
      </c>
      <c r="C1114" s="504" t="s">
        <v>9</v>
      </c>
      <c r="D1114" s="512"/>
      <c r="E1114" s="397" t="s">
        <v>127</v>
      </c>
      <c r="F1114" s="513">
        <v>20000</v>
      </c>
      <c r="G1114" s="505" t="s">
        <v>128</v>
      </c>
    </row>
    <row r="1115" spans="2:7" ht="17.25" hidden="1" customHeight="1" thickBot="1" x14ac:dyDescent="0.35">
      <c r="B1115" s="520">
        <v>44804</v>
      </c>
      <c r="C1115" s="530" t="s">
        <v>9</v>
      </c>
      <c r="D1115" s="531"/>
      <c r="E1115" s="532" t="s">
        <v>127</v>
      </c>
      <c r="F1115" s="521">
        <v>20000</v>
      </c>
      <c r="G1115" s="524" t="s">
        <v>128</v>
      </c>
    </row>
    <row r="1116" spans="2:7" ht="16.5" hidden="1" customHeight="1" x14ac:dyDescent="0.3">
      <c r="B1116" s="508">
        <v>44805</v>
      </c>
      <c r="C1116" s="502" t="s">
        <v>9</v>
      </c>
      <c r="D1116" s="509"/>
      <c r="E1116" s="423" t="s">
        <v>127</v>
      </c>
      <c r="F1116" s="510">
        <v>30000</v>
      </c>
      <c r="G1116" s="503" t="s">
        <v>128</v>
      </c>
    </row>
    <row r="1117" spans="2:7" ht="16.5" hidden="1" customHeight="1" x14ac:dyDescent="0.3">
      <c r="B1117" s="511">
        <v>44805</v>
      </c>
      <c r="C1117" s="504" t="s">
        <v>9</v>
      </c>
      <c r="D1117" s="512"/>
      <c r="E1117" s="397" t="s">
        <v>127</v>
      </c>
      <c r="F1117" s="513">
        <v>60000</v>
      </c>
      <c r="G1117" s="505" t="s">
        <v>128</v>
      </c>
    </row>
    <row r="1118" spans="2:7" ht="16.5" hidden="1" customHeight="1" x14ac:dyDescent="0.3">
      <c r="B1118" s="511">
        <v>44809</v>
      </c>
      <c r="C1118" s="504" t="s">
        <v>9</v>
      </c>
      <c r="D1118" s="512"/>
      <c r="E1118" s="397" t="s">
        <v>127</v>
      </c>
      <c r="F1118" s="513">
        <v>100000</v>
      </c>
      <c r="G1118" s="505" t="s">
        <v>128</v>
      </c>
    </row>
    <row r="1119" spans="2:7" ht="16.5" hidden="1" customHeight="1" x14ac:dyDescent="0.3">
      <c r="B1119" s="511">
        <v>44809</v>
      </c>
      <c r="C1119" s="504" t="s">
        <v>9</v>
      </c>
      <c r="D1119" s="512"/>
      <c r="E1119" s="397" t="s">
        <v>127</v>
      </c>
      <c r="F1119" s="513">
        <v>250000</v>
      </c>
      <c r="G1119" s="505" t="s">
        <v>128</v>
      </c>
    </row>
    <row r="1120" spans="2:7" ht="16.5" hidden="1" customHeight="1" x14ac:dyDescent="0.3">
      <c r="B1120" s="511">
        <v>44809</v>
      </c>
      <c r="C1120" s="504" t="s">
        <v>9</v>
      </c>
      <c r="D1120" s="512"/>
      <c r="E1120" s="397" t="s">
        <v>127</v>
      </c>
      <c r="F1120" s="513">
        <v>10000</v>
      </c>
      <c r="G1120" s="505" t="s">
        <v>128</v>
      </c>
    </row>
    <row r="1121" spans="2:7" ht="16.5" hidden="1" customHeight="1" x14ac:dyDescent="0.3">
      <c r="B1121" s="511">
        <v>44809</v>
      </c>
      <c r="C1121" s="504" t="s">
        <v>9</v>
      </c>
      <c r="D1121" s="512"/>
      <c r="E1121" s="397" t="s">
        <v>127</v>
      </c>
      <c r="F1121" s="513">
        <v>10000</v>
      </c>
      <c r="G1121" s="505" t="s">
        <v>128</v>
      </c>
    </row>
    <row r="1122" spans="2:7" ht="16.5" hidden="1" customHeight="1" x14ac:dyDescent="0.3">
      <c r="B1122" s="511">
        <v>44811</v>
      </c>
      <c r="C1122" s="504" t="s">
        <v>9</v>
      </c>
      <c r="D1122" s="512"/>
      <c r="E1122" s="397" t="s">
        <v>127</v>
      </c>
      <c r="F1122" s="513">
        <v>515000</v>
      </c>
      <c r="G1122" s="505" t="s">
        <v>128</v>
      </c>
    </row>
    <row r="1123" spans="2:7" ht="16.5" hidden="1" customHeight="1" x14ac:dyDescent="0.3">
      <c r="B1123" s="511">
        <v>44817</v>
      </c>
      <c r="C1123" s="504" t="s">
        <v>9</v>
      </c>
      <c r="D1123" s="512"/>
      <c r="E1123" s="397" t="s">
        <v>127</v>
      </c>
      <c r="F1123" s="513">
        <v>10000</v>
      </c>
      <c r="G1123" s="505" t="s">
        <v>128</v>
      </c>
    </row>
    <row r="1124" spans="2:7" ht="16.5" hidden="1" customHeight="1" x14ac:dyDescent="0.3">
      <c r="B1124" s="511">
        <v>44817</v>
      </c>
      <c r="C1124" s="504" t="s">
        <v>9</v>
      </c>
      <c r="D1124" s="512"/>
      <c r="E1124" s="397" t="s">
        <v>127</v>
      </c>
      <c r="F1124" s="513">
        <v>10000</v>
      </c>
      <c r="G1124" s="505" t="s">
        <v>128</v>
      </c>
    </row>
    <row r="1125" spans="2:7" ht="16.5" hidden="1" customHeight="1" x14ac:dyDescent="0.3">
      <c r="B1125" s="511">
        <v>44817</v>
      </c>
      <c r="C1125" s="504" t="s">
        <v>9</v>
      </c>
      <c r="D1125" s="512"/>
      <c r="E1125" s="397" t="s">
        <v>127</v>
      </c>
      <c r="F1125" s="513">
        <v>50000</v>
      </c>
      <c r="G1125" s="505" t="s">
        <v>128</v>
      </c>
    </row>
    <row r="1126" spans="2:7" ht="16.5" hidden="1" customHeight="1" x14ac:dyDescent="0.3">
      <c r="B1126" s="511">
        <v>44817</v>
      </c>
      <c r="C1126" s="504" t="s">
        <v>9</v>
      </c>
      <c r="D1126" s="512"/>
      <c r="E1126" s="397" t="s">
        <v>127</v>
      </c>
      <c r="F1126" s="513">
        <v>30000</v>
      </c>
      <c r="G1126" s="505" t="s">
        <v>128</v>
      </c>
    </row>
    <row r="1127" spans="2:7" ht="16.5" hidden="1" customHeight="1" x14ac:dyDescent="0.3">
      <c r="B1127" s="511">
        <v>44817</v>
      </c>
      <c r="C1127" s="504" t="s">
        <v>9</v>
      </c>
      <c r="D1127" s="512"/>
      <c r="E1127" s="397" t="s">
        <v>127</v>
      </c>
      <c r="F1127" s="513">
        <v>20000</v>
      </c>
      <c r="G1127" s="505" t="s">
        <v>128</v>
      </c>
    </row>
    <row r="1128" spans="2:7" ht="16.5" hidden="1" customHeight="1" x14ac:dyDescent="0.3">
      <c r="B1128" s="511">
        <v>44817</v>
      </c>
      <c r="C1128" s="504" t="s">
        <v>9</v>
      </c>
      <c r="D1128" s="512"/>
      <c r="E1128" s="397" t="s">
        <v>127</v>
      </c>
      <c r="F1128" s="513">
        <v>10000</v>
      </c>
      <c r="G1128" s="505" t="s">
        <v>128</v>
      </c>
    </row>
    <row r="1129" spans="2:7" ht="16.5" hidden="1" customHeight="1" x14ac:dyDescent="0.3">
      <c r="B1129" s="511">
        <v>44817</v>
      </c>
      <c r="C1129" s="504" t="s">
        <v>9</v>
      </c>
      <c r="D1129" s="512"/>
      <c r="E1129" s="397" t="s">
        <v>127</v>
      </c>
      <c r="F1129" s="513">
        <v>10000</v>
      </c>
      <c r="G1129" s="505" t="s">
        <v>128</v>
      </c>
    </row>
    <row r="1130" spans="2:7" ht="16.5" hidden="1" customHeight="1" x14ac:dyDescent="0.3">
      <c r="B1130" s="511">
        <v>44817</v>
      </c>
      <c r="C1130" s="504" t="s">
        <v>9</v>
      </c>
      <c r="D1130" s="512"/>
      <c r="E1130" s="397" t="s">
        <v>127</v>
      </c>
      <c r="F1130" s="513">
        <v>20000</v>
      </c>
      <c r="G1130" s="505" t="s">
        <v>128</v>
      </c>
    </row>
    <row r="1131" spans="2:7" ht="16.5" hidden="1" customHeight="1" x14ac:dyDescent="0.3">
      <c r="B1131" s="511">
        <v>44819</v>
      </c>
      <c r="C1131" s="504" t="s">
        <v>9</v>
      </c>
      <c r="D1131" s="512"/>
      <c r="E1131" s="397" t="s">
        <v>127</v>
      </c>
      <c r="F1131" s="513">
        <v>80000</v>
      </c>
      <c r="G1131" s="505" t="s">
        <v>128</v>
      </c>
    </row>
    <row r="1132" spans="2:7" ht="16.5" hidden="1" customHeight="1" x14ac:dyDescent="0.3">
      <c r="B1132" s="511">
        <v>44823</v>
      </c>
      <c r="C1132" s="504" t="s">
        <v>9</v>
      </c>
      <c r="D1132" s="512"/>
      <c r="E1132" s="397" t="s">
        <v>127</v>
      </c>
      <c r="F1132" s="513">
        <v>1235000</v>
      </c>
      <c r="G1132" s="505" t="s">
        <v>128</v>
      </c>
    </row>
    <row r="1133" spans="2:7" ht="16.5" hidden="1" customHeight="1" x14ac:dyDescent="0.3">
      <c r="B1133" s="511">
        <v>44824</v>
      </c>
      <c r="C1133" s="504" t="s">
        <v>9</v>
      </c>
      <c r="D1133" s="512"/>
      <c r="E1133" s="397" t="s">
        <v>127</v>
      </c>
      <c r="F1133" s="513">
        <v>20000</v>
      </c>
      <c r="G1133" s="505" t="s">
        <v>128</v>
      </c>
    </row>
    <row r="1134" spans="2:7" ht="16.5" hidden="1" customHeight="1" x14ac:dyDescent="0.3">
      <c r="B1134" s="511">
        <v>44824</v>
      </c>
      <c r="C1134" s="504" t="s">
        <v>9</v>
      </c>
      <c r="D1134" s="512"/>
      <c r="E1134" s="397" t="s">
        <v>127</v>
      </c>
      <c r="F1134" s="513">
        <v>20000</v>
      </c>
      <c r="G1134" s="505" t="s">
        <v>128</v>
      </c>
    </row>
    <row r="1135" spans="2:7" ht="16.5" hidden="1" customHeight="1" x14ac:dyDescent="0.3">
      <c r="B1135" s="511">
        <v>44825</v>
      </c>
      <c r="C1135" s="504" t="s">
        <v>9</v>
      </c>
      <c r="D1135" s="512"/>
      <c r="E1135" s="397" t="s">
        <v>127</v>
      </c>
      <c r="F1135" s="513">
        <v>100000</v>
      </c>
      <c r="G1135" s="505" t="s">
        <v>128</v>
      </c>
    </row>
    <row r="1136" spans="2:7" ht="16.5" hidden="1" customHeight="1" x14ac:dyDescent="0.3">
      <c r="B1136" s="511">
        <v>44825</v>
      </c>
      <c r="C1136" s="504" t="s">
        <v>9</v>
      </c>
      <c r="D1136" s="512"/>
      <c r="E1136" s="397" t="s">
        <v>127</v>
      </c>
      <c r="F1136" s="513">
        <v>40000</v>
      </c>
      <c r="G1136" s="505" t="s">
        <v>128</v>
      </c>
    </row>
    <row r="1137" spans="2:7" ht="16.5" hidden="1" customHeight="1" x14ac:dyDescent="0.3">
      <c r="B1137" s="511">
        <v>44826</v>
      </c>
      <c r="C1137" s="504" t="s">
        <v>9</v>
      </c>
      <c r="D1137" s="512"/>
      <c r="E1137" s="397" t="s">
        <v>127</v>
      </c>
      <c r="F1137" s="513">
        <v>200000</v>
      </c>
      <c r="G1137" s="505" t="s">
        <v>128</v>
      </c>
    </row>
    <row r="1138" spans="2:7" ht="16.5" hidden="1" customHeight="1" x14ac:dyDescent="0.3">
      <c r="B1138" s="511">
        <v>44827</v>
      </c>
      <c r="C1138" s="504" t="s">
        <v>9</v>
      </c>
      <c r="D1138" s="512"/>
      <c r="E1138" s="397" t="s">
        <v>127</v>
      </c>
      <c r="F1138" s="513">
        <v>80000</v>
      </c>
      <c r="G1138" s="505" t="s">
        <v>128</v>
      </c>
    </row>
    <row r="1139" spans="2:7" ht="16.5" hidden="1" customHeight="1" x14ac:dyDescent="0.3">
      <c r="B1139" s="511">
        <v>44827</v>
      </c>
      <c r="C1139" s="504" t="s">
        <v>9</v>
      </c>
      <c r="D1139" s="512"/>
      <c r="E1139" s="397" t="s">
        <v>127</v>
      </c>
      <c r="F1139" s="513">
        <v>10000</v>
      </c>
      <c r="G1139" s="505" t="s">
        <v>128</v>
      </c>
    </row>
    <row r="1140" spans="2:7" ht="16.5" hidden="1" customHeight="1" x14ac:dyDescent="0.3">
      <c r="B1140" s="511">
        <v>44830</v>
      </c>
      <c r="C1140" s="504" t="s">
        <v>9</v>
      </c>
      <c r="D1140" s="512"/>
      <c r="E1140" s="397" t="s">
        <v>127</v>
      </c>
      <c r="F1140" s="513">
        <v>30000</v>
      </c>
      <c r="G1140" s="505" t="s">
        <v>128</v>
      </c>
    </row>
    <row r="1141" spans="2:7" ht="16.5" hidden="1" customHeight="1" x14ac:dyDescent="0.3">
      <c r="B1141" s="511">
        <v>44832</v>
      </c>
      <c r="C1141" s="504" t="s">
        <v>9</v>
      </c>
      <c r="D1141" s="512"/>
      <c r="E1141" s="397" t="s">
        <v>127</v>
      </c>
      <c r="F1141" s="513">
        <v>30000</v>
      </c>
      <c r="G1141" s="505" t="s">
        <v>128</v>
      </c>
    </row>
    <row r="1142" spans="2:7" ht="16.5" hidden="1" customHeight="1" x14ac:dyDescent="0.3">
      <c r="B1142" s="511">
        <v>44832</v>
      </c>
      <c r="C1142" s="504" t="s">
        <v>9</v>
      </c>
      <c r="D1142" s="512"/>
      <c r="E1142" s="397" t="s">
        <v>127</v>
      </c>
      <c r="F1142" s="513">
        <v>1190000</v>
      </c>
      <c r="G1142" s="505" t="s">
        <v>128</v>
      </c>
    </row>
    <row r="1143" spans="2:7" ht="16.5" hidden="1" customHeight="1" x14ac:dyDescent="0.3">
      <c r="B1143" s="511">
        <v>44833</v>
      </c>
      <c r="C1143" s="504" t="s">
        <v>9</v>
      </c>
      <c r="D1143" s="512"/>
      <c r="E1143" s="397" t="s">
        <v>127</v>
      </c>
      <c r="F1143" s="513">
        <v>10000</v>
      </c>
      <c r="G1143" s="505" t="s">
        <v>128</v>
      </c>
    </row>
    <row r="1144" spans="2:7" ht="16.5" hidden="1" customHeight="1" x14ac:dyDescent="0.3">
      <c r="B1144" s="511">
        <v>44833</v>
      </c>
      <c r="C1144" s="504" t="s">
        <v>9</v>
      </c>
      <c r="D1144" s="512"/>
      <c r="E1144" s="397" t="s">
        <v>127</v>
      </c>
      <c r="F1144" s="513">
        <v>20000</v>
      </c>
      <c r="G1144" s="505" t="s">
        <v>128</v>
      </c>
    </row>
    <row r="1145" spans="2:7" ht="16.5" hidden="1" customHeight="1" x14ac:dyDescent="0.3">
      <c r="B1145" s="511">
        <v>44834</v>
      </c>
      <c r="C1145" s="504" t="s">
        <v>9</v>
      </c>
      <c r="D1145" s="512"/>
      <c r="E1145" s="397" t="s">
        <v>127</v>
      </c>
      <c r="F1145" s="513">
        <v>50000</v>
      </c>
      <c r="G1145" s="505" t="s">
        <v>128</v>
      </c>
    </row>
    <row r="1146" spans="2:7" ht="16.5" hidden="1" customHeight="1" x14ac:dyDescent="0.3">
      <c r="B1146" s="511">
        <v>44834</v>
      </c>
      <c r="C1146" s="504" t="s">
        <v>9</v>
      </c>
      <c r="D1146" s="512"/>
      <c r="E1146" s="397" t="s">
        <v>127</v>
      </c>
      <c r="F1146" s="513">
        <v>10000</v>
      </c>
      <c r="G1146" s="505" t="s">
        <v>128</v>
      </c>
    </row>
    <row r="1147" spans="2:7" ht="16.5" hidden="1" customHeight="1" x14ac:dyDescent="0.3">
      <c r="B1147" s="511">
        <v>44834</v>
      </c>
      <c r="C1147" s="504" t="s">
        <v>9</v>
      </c>
      <c r="D1147" s="512"/>
      <c r="E1147" s="397" t="s">
        <v>127</v>
      </c>
      <c r="F1147" s="513">
        <v>100000</v>
      </c>
      <c r="G1147" s="505" t="s">
        <v>128</v>
      </c>
    </row>
    <row r="1148" spans="2:7" ht="16.5" hidden="1" customHeight="1" x14ac:dyDescent="0.3">
      <c r="B1148" s="511">
        <v>44834</v>
      </c>
      <c r="C1148" s="504" t="s">
        <v>9</v>
      </c>
      <c r="D1148" s="512"/>
      <c r="E1148" s="397" t="s">
        <v>127</v>
      </c>
      <c r="F1148" s="513">
        <v>20000</v>
      </c>
      <c r="G1148" s="505" t="s">
        <v>128</v>
      </c>
    </row>
    <row r="1149" spans="2:7" ht="16.5" hidden="1" customHeight="1" x14ac:dyDescent="0.3">
      <c r="B1149" s="511">
        <v>44834</v>
      </c>
      <c r="C1149" s="504" t="s">
        <v>9</v>
      </c>
      <c r="D1149" s="512"/>
      <c r="E1149" s="397" t="s">
        <v>127</v>
      </c>
      <c r="F1149" s="513">
        <v>10000</v>
      </c>
      <c r="G1149" s="505" t="s">
        <v>128</v>
      </c>
    </row>
    <row r="1150" spans="2:7" ht="17.25" hidden="1" customHeight="1" thickBot="1" x14ac:dyDescent="0.35">
      <c r="B1150" s="520">
        <v>44834</v>
      </c>
      <c r="C1150" s="522" t="s">
        <v>9</v>
      </c>
      <c r="D1150" s="523"/>
      <c r="E1150" s="435" t="s">
        <v>127</v>
      </c>
      <c r="F1150" s="521">
        <v>20000</v>
      </c>
      <c r="G1150" s="524" t="s">
        <v>128</v>
      </c>
    </row>
    <row r="1151" spans="2:7" ht="16.5" hidden="1" customHeight="1" x14ac:dyDescent="0.3">
      <c r="B1151" s="533">
        <v>44835</v>
      </c>
      <c r="C1151" s="502" t="s">
        <v>9</v>
      </c>
      <c r="D1151" s="509"/>
      <c r="E1151" s="423" t="s">
        <v>127</v>
      </c>
      <c r="F1151" s="488">
        <v>30000</v>
      </c>
      <c r="G1151" s="503" t="s">
        <v>128</v>
      </c>
    </row>
    <row r="1152" spans="2:7" ht="16.5" hidden="1" customHeight="1" x14ac:dyDescent="0.3">
      <c r="B1152" s="534">
        <v>44835</v>
      </c>
      <c r="C1152" s="504" t="s">
        <v>9</v>
      </c>
      <c r="D1152" s="133"/>
      <c r="E1152" s="397" t="s">
        <v>127</v>
      </c>
      <c r="F1152" s="485">
        <v>10000</v>
      </c>
      <c r="G1152" s="505" t="s">
        <v>128</v>
      </c>
    </row>
    <row r="1153" spans="2:7" ht="16.5" hidden="1" customHeight="1" x14ac:dyDescent="0.3">
      <c r="B1153" s="534">
        <v>44836</v>
      </c>
      <c r="C1153" s="504" t="s">
        <v>9</v>
      </c>
      <c r="D1153" s="133"/>
      <c r="E1153" s="397" t="s">
        <v>127</v>
      </c>
      <c r="F1153" s="485">
        <v>30000</v>
      </c>
      <c r="G1153" s="505" t="s">
        <v>128</v>
      </c>
    </row>
    <row r="1154" spans="2:7" ht="16.5" hidden="1" customHeight="1" x14ac:dyDescent="0.3">
      <c r="B1154" s="534">
        <v>44836</v>
      </c>
      <c r="C1154" s="504" t="s">
        <v>9</v>
      </c>
      <c r="D1154" s="133"/>
      <c r="E1154" s="397" t="s">
        <v>127</v>
      </c>
      <c r="F1154" s="485">
        <v>10000</v>
      </c>
      <c r="G1154" s="505" t="s">
        <v>128</v>
      </c>
    </row>
    <row r="1155" spans="2:7" ht="16.5" hidden="1" customHeight="1" x14ac:dyDescent="0.3">
      <c r="B1155" s="534">
        <v>44836</v>
      </c>
      <c r="C1155" s="504" t="s">
        <v>9</v>
      </c>
      <c r="D1155" s="133"/>
      <c r="E1155" s="397" t="s">
        <v>127</v>
      </c>
      <c r="F1155" s="485">
        <v>10000</v>
      </c>
      <c r="G1155" s="505" t="s">
        <v>128</v>
      </c>
    </row>
    <row r="1156" spans="2:7" ht="16.5" hidden="1" customHeight="1" x14ac:dyDescent="0.3">
      <c r="B1156" s="534">
        <v>44836</v>
      </c>
      <c r="C1156" s="504" t="s">
        <v>9</v>
      </c>
      <c r="D1156" s="133"/>
      <c r="E1156" s="397" t="s">
        <v>127</v>
      </c>
      <c r="F1156" s="485">
        <v>10000</v>
      </c>
      <c r="G1156" s="505" t="s">
        <v>128</v>
      </c>
    </row>
    <row r="1157" spans="2:7" ht="16.5" hidden="1" customHeight="1" x14ac:dyDescent="0.3">
      <c r="B1157" s="534">
        <v>44836</v>
      </c>
      <c r="C1157" s="504" t="s">
        <v>9</v>
      </c>
      <c r="D1157" s="133"/>
      <c r="E1157" s="397" t="s">
        <v>127</v>
      </c>
      <c r="F1157" s="485">
        <v>10000</v>
      </c>
      <c r="G1157" s="505" t="s">
        <v>128</v>
      </c>
    </row>
    <row r="1158" spans="2:7" ht="16.5" hidden="1" customHeight="1" x14ac:dyDescent="0.3">
      <c r="B1158" s="534">
        <v>44836</v>
      </c>
      <c r="C1158" s="504" t="s">
        <v>9</v>
      </c>
      <c r="D1158" s="133"/>
      <c r="E1158" s="397" t="s">
        <v>127</v>
      </c>
      <c r="F1158" s="485">
        <v>10000</v>
      </c>
      <c r="G1158" s="505" t="s">
        <v>128</v>
      </c>
    </row>
    <row r="1159" spans="2:7" ht="16.5" hidden="1" customHeight="1" x14ac:dyDescent="0.3">
      <c r="B1159" s="534">
        <v>44838</v>
      </c>
      <c r="C1159" s="504" t="s">
        <v>9</v>
      </c>
      <c r="D1159" s="133"/>
      <c r="E1159" s="397" t="s">
        <v>127</v>
      </c>
      <c r="F1159" s="485">
        <v>60000</v>
      </c>
      <c r="G1159" s="505" t="s">
        <v>128</v>
      </c>
    </row>
    <row r="1160" spans="2:7" ht="16.5" hidden="1" customHeight="1" x14ac:dyDescent="0.3">
      <c r="B1160" s="534">
        <v>44838</v>
      </c>
      <c r="C1160" s="504" t="s">
        <v>9</v>
      </c>
      <c r="D1160" s="133"/>
      <c r="E1160" s="397" t="s">
        <v>127</v>
      </c>
      <c r="F1160" s="485">
        <v>10000</v>
      </c>
      <c r="G1160" s="505" t="s">
        <v>128</v>
      </c>
    </row>
    <row r="1161" spans="2:7" ht="16.5" hidden="1" customHeight="1" x14ac:dyDescent="0.3">
      <c r="B1161" s="534">
        <v>44839</v>
      </c>
      <c r="C1161" s="504" t="s">
        <v>9</v>
      </c>
      <c r="D1161" s="133"/>
      <c r="E1161" s="397" t="s">
        <v>127</v>
      </c>
      <c r="F1161" s="485">
        <v>100000</v>
      </c>
      <c r="G1161" s="505" t="s">
        <v>128</v>
      </c>
    </row>
    <row r="1162" spans="2:7" ht="16.5" hidden="1" customHeight="1" x14ac:dyDescent="0.3">
      <c r="B1162" s="534">
        <v>44839</v>
      </c>
      <c r="C1162" s="504" t="s">
        <v>9</v>
      </c>
      <c r="D1162" s="133"/>
      <c r="E1162" s="397" t="s">
        <v>127</v>
      </c>
      <c r="F1162" s="485">
        <v>100000</v>
      </c>
      <c r="G1162" s="505" t="s">
        <v>128</v>
      </c>
    </row>
    <row r="1163" spans="2:7" ht="16.5" hidden="1" customHeight="1" x14ac:dyDescent="0.3">
      <c r="B1163" s="534">
        <v>44840</v>
      </c>
      <c r="C1163" s="504" t="s">
        <v>9</v>
      </c>
      <c r="D1163" s="133"/>
      <c r="E1163" s="397" t="s">
        <v>127</v>
      </c>
      <c r="F1163" s="485">
        <v>290000</v>
      </c>
      <c r="G1163" s="505" t="s">
        <v>128</v>
      </c>
    </row>
    <row r="1164" spans="2:7" ht="16.5" hidden="1" customHeight="1" x14ac:dyDescent="0.3">
      <c r="B1164" s="534">
        <v>44840</v>
      </c>
      <c r="C1164" s="504" t="s">
        <v>9</v>
      </c>
      <c r="D1164" s="133"/>
      <c r="E1164" s="397" t="s">
        <v>127</v>
      </c>
      <c r="F1164" s="485">
        <v>10000</v>
      </c>
      <c r="G1164" s="505" t="s">
        <v>128</v>
      </c>
    </row>
    <row r="1165" spans="2:7" ht="16.5" hidden="1" customHeight="1" x14ac:dyDescent="0.3">
      <c r="B1165" s="534">
        <v>44841</v>
      </c>
      <c r="C1165" s="504" t="s">
        <v>9</v>
      </c>
      <c r="D1165" s="133"/>
      <c r="E1165" s="397" t="s">
        <v>127</v>
      </c>
      <c r="F1165" s="485">
        <v>475000</v>
      </c>
      <c r="G1165" s="505" t="s">
        <v>128</v>
      </c>
    </row>
    <row r="1166" spans="2:7" ht="16.5" hidden="1" customHeight="1" x14ac:dyDescent="0.3">
      <c r="B1166" s="534">
        <v>44845</v>
      </c>
      <c r="C1166" s="504" t="s">
        <v>9</v>
      </c>
      <c r="D1166" s="133"/>
      <c r="E1166" s="397" t="s">
        <v>127</v>
      </c>
      <c r="F1166" s="485">
        <v>50000</v>
      </c>
      <c r="G1166" s="505" t="s">
        <v>128</v>
      </c>
    </row>
    <row r="1167" spans="2:7" ht="16.5" hidden="1" customHeight="1" x14ac:dyDescent="0.3">
      <c r="B1167" s="534">
        <v>44845</v>
      </c>
      <c r="C1167" s="504" t="s">
        <v>9</v>
      </c>
      <c r="D1167" s="133"/>
      <c r="E1167" s="397" t="s">
        <v>127</v>
      </c>
      <c r="F1167" s="485">
        <v>30000</v>
      </c>
      <c r="G1167" s="505" t="s">
        <v>128</v>
      </c>
    </row>
    <row r="1168" spans="2:7" ht="16.5" hidden="1" customHeight="1" x14ac:dyDescent="0.3">
      <c r="B1168" s="534">
        <v>44845</v>
      </c>
      <c r="C1168" s="504" t="s">
        <v>9</v>
      </c>
      <c r="D1168" s="133"/>
      <c r="E1168" s="397" t="s">
        <v>127</v>
      </c>
      <c r="F1168" s="485">
        <v>10000</v>
      </c>
      <c r="G1168" s="505" t="s">
        <v>128</v>
      </c>
    </row>
    <row r="1169" spans="2:7" ht="16.5" hidden="1" customHeight="1" x14ac:dyDescent="0.3">
      <c r="B1169" s="534">
        <v>44845</v>
      </c>
      <c r="C1169" s="504" t="s">
        <v>9</v>
      </c>
      <c r="D1169" s="133"/>
      <c r="E1169" s="397" t="s">
        <v>127</v>
      </c>
      <c r="F1169" s="485">
        <v>20000</v>
      </c>
      <c r="G1169" s="505" t="s">
        <v>128</v>
      </c>
    </row>
    <row r="1170" spans="2:7" ht="16.5" hidden="1" customHeight="1" x14ac:dyDescent="0.3">
      <c r="B1170" s="534">
        <v>44845</v>
      </c>
      <c r="C1170" s="504" t="s">
        <v>9</v>
      </c>
      <c r="D1170" s="133"/>
      <c r="E1170" s="397" t="s">
        <v>127</v>
      </c>
      <c r="F1170" s="485">
        <v>10000</v>
      </c>
      <c r="G1170" s="505" t="s">
        <v>128</v>
      </c>
    </row>
    <row r="1171" spans="2:7" ht="16.5" hidden="1" customHeight="1" x14ac:dyDescent="0.3">
      <c r="B1171" s="534">
        <v>44845</v>
      </c>
      <c r="C1171" s="504" t="s">
        <v>9</v>
      </c>
      <c r="D1171" s="133"/>
      <c r="E1171" s="397" t="s">
        <v>127</v>
      </c>
      <c r="F1171" s="485">
        <v>20000</v>
      </c>
      <c r="G1171" s="505" t="s">
        <v>128</v>
      </c>
    </row>
    <row r="1172" spans="2:7" ht="16.5" hidden="1" customHeight="1" x14ac:dyDescent="0.3">
      <c r="B1172" s="534">
        <v>44847</v>
      </c>
      <c r="C1172" s="504" t="s">
        <v>9</v>
      </c>
      <c r="D1172" s="133"/>
      <c r="E1172" s="397" t="s">
        <v>127</v>
      </c>
      <c r="F1172" s="485">
        <v>10000</v>
      </c>
      <c r="G1172" s="505" t="s">
        <v>128</v>
      </c>
    </row>
    <row r="1173" spans="2:7" ht="16.5" hidden="1" customHeight="1" x14ac:dyDescent="0.3">
      <c r="B1173" s="534">
        <v>44847</v>
      </c>
      <c r="C1173" s="504" t="s">
        <v>9</v>
      </c>
      <c r="D1173" s="133"/>
      <c r="E1173" s="397" t="s">
        <v>127</v>
      </c>
      <c r="F1173" s="485">
        <v>80000</v>
      </c>
      <c r="G1173" s="505" t="s">
        <v>128</v>
      </c>
    </row>
    <row r="1174" spans="2:7" ht="16.5" hidden="1" customHeight="1" x14ac:dyDescent="0.3">
      <c r="B1174" s="534">
        <v>44853</v>
      </c>
      <c r="C1174" s="504" t="s">
        <v>9</v>
      </c>
      <c r="D1174" s="133"/>
      <c r="E1174" s="397" t="s">
        <v>127</v>
      </c>
      <c r="F1174" s="485">
        <v>1275000</v>
      </c>
      <c r="G1174" s="505" t="s">
        <v>128</v>
      </c>
    </row>
    <row r="1175" spans="2:7" ht="16.5" hidden="1" customHeight="1" x14ac:dyDescent="0.3">
      <c r="B1175" s="534">
        <v>44854</v>
      </c>
      <c r="C1175" s="504" t="s">
        <v>9</v>
      </c>
      <c r="D1175" s="133"/>
      <c r="E1175" s="397" t="s">
        <v>127</v>
      </c>
      <c r="F1175" s="485">
        <v>20000</v>
      </c>
      <c r="G1175" s="505" t="s">
        <v>128</v>
      </c>
    </row>
    <row r="1176" spans="2:7" ht="16.5" hidden="1" customHeight="1" x14ac:dyDescent="0.3">
      <c r="B1176" s="534">
        <v>44854</v>
      </c>
      <c r="C1176" s="504" t="s">
        <v>9</v>
      </c>
      <c r="D1176" s="133"/>
      <c r="E1176" s="397" t="s">
        <v>127</v>
      </c>
      <c r="F1176" s="485">
        <v>20000</v>
      </c>
      <c r="G1176" s="505" t="s">
        <v>128</v>
      </c>
    </row>
    <row r="1177" spans="2:7" ht="16.5" hidden="1" customHeight="1" x14ac:dyDescent="0.3">
      <c r="B1177" s="534">
        <v>44854</v>
      </c>
      <c r="C1177" s="504" t="s">
        <v>9</v>
      </c>
      <c r="D1177" s="133"/>
      <c r="E1177" s="397" t="s">
        <v>127</v>
      </c>
      <c r="F1177" s="485">
        <v>100000</v>
      </c>
      <c r="G1177" s="505" t="s">
        <v>128</v>
      </c>
    </row>
    <row r="1178" spans="2:7" ht="16.5" hidden="1" customHeight="1" x14ac:dyDescent="0.3">
      <c r="B1178" s="534">
        <v>44854</v>
      </c>
      <c r="C1178" s="504" t="s">
        <v>9</v>
      </c>
      <c r="D1178" s="133"/>
      <c r="E1178" s="397" t="s">
        <v>127</v>
      </c>
      <c r="F1178" s="485">
        <v>30000</v>
      </c>
      <c r="G1178" s="505" t="s">
        <v>128</v>
      </c>
    </row>
    <row r="1179" spans="2:7" ht="16.5" hidden="1" customHeight="1" x14ac:dyDescent="0.3">
      <c r="B1179" s="534">
        <v>44855</v>
      </c>
      <c r="C1179" s="504" t="s">
        <v>9</v>
      </c>
      <c r="D1179" s="133"/>
      <c r="E1179" s="397" t="s">
        <v>127</v>
      </c>
      <c r="F1179" s="485">
        <v>100000</v>
      </c>
      <c r="G1179" s="505" t="s">
        <v>128</v>
      </c>
    </row>
    <row r="1180" spans="2:7" ht="16.5" hidden="1" customHeight="1" x14ac:dyDescent="0.3">
      <c r="B1180" s="534">
        <v>44857</v>
      </c>
      <c r="C1180" s="504" t="s">
        <v>9</v>
      </c>
      <c r="D1180" s="133"/>
      <c r="E1180" s="397" t="s">
        <v>127</v>
      </c>
      <c r="F1180" s="485">
        <v>20000</v>
      </c>
      <c r="G1180" s="505" t="s">
        <v>128</v>
      </c>
    </row>
    <row r="1181" spans="2:7" ht="16.5" hidden="1" customHeight="1" x14ac:dyDescent="0.3">
      <c r="B1181" s="534">
        <v>44858</v>
      </c>
      <c r="C1181" s="504" t="s">
        <v>9</v>
      </c>
      <c r="D1181" s="133"/>
      <c r="E1181" s="397" t="s">
        <v>127</v>
      </c>
      <c r="F1181" s="485">
        <v>270000</v>
      </c>
      <c r="G1181" s="505" t="s">
        <v>128</v>
      </c>
    </row>
    <row r="1182" spans="2:7" ht="16.5" hidden="1" customHeight="1" x14ac:dyDescent="0.3">
      <c r="B1182" s="534">
        <v>44860</v>
      </c>
      <c r="C1182" s="504" t="s">
        <v>9</v>
      </c>
      <c r="D1182" s="133"/>
      <c r="E1182" s="397" t="s">
        <v>127</v>
      </c>
      <c r="F1182" s="485">
        <v>50000</v>
      </c>
      <c r="G1182" s="505" t="s">
        <v>128</v>
      </c>
    </row>
    <row r="1183" spans="2:7" ht="16.5" hidden="1" customHeight="1" x14ac:dyDescent="0.3">
      <c r="B1183" s="534">
        <v>44860</v>
      </c>
      <c r="C1183" s="504" t="s">
        <v>9</v>
      </c>
      <c r="D1183" s="133"/>
      <c r="E1183" s="397" t="s">
        <v>127</v>
      </c>
      <c r="F1183" s="485">
        <v>30000</v>
      </c>
      <c r="G1183" s="505" t="s">
        <v>128</v>
      </c>
    </row>
    <row r="1184" spans="2:7" ht="16.5" hidden="1" customHeight="1" x14ac:dyDescent="0.3">
      <c r="B1184" s="534">
        <v>44861</v>
      </c>
      <c r="C1184" s="504" t="s">
        <v>9</v>
      </c>
      <c r="D1184" s="133"/>
      <c r="E1184" s="397" t="s">
        <v>127</v>
      </c>
      <c r="F1184" s="485">
        <v>1130000</v>
      </c>
      <c r="G1184" s="505" t="s">
        <v>128</v>
      </c>
    </row>
    <row r="1185" spans="2:7" ht="16.5" hidden="1" customHeight="1" x14ac:dyDescent="0.3">
      <c r="B1185" s="534">
        <v>44862</v>
      </c>
      <c r="C1185" s="504" t="s">
        <v>9</v>
      </c>
      <c r="D1185" s="133"/>
      <c r="E1185" s="397" t="s">
        <v>127</v>
      </c>
      <c r="F1185" s="485">
        <v>30000</v>
      </c>
      <c r="G1185" s="505" t="s">
        <v>128</v>
      </c>
    </row>
    <row r="1186" spans="2:7" ht="16.5" hidden="1" customHeight="1" x14ac:dyDescent="0.3">
      <c r="B1186" s="534">
        <v>44862</v>
      </c>
      <c r="C1186" s="504" t="s">
        <v>9</v>
      </c>
      <c r="D1186" s="133"/>
      <c r="E1186" s="397" t="s">
        <v>127</v>
      </c>
      <c r="F1186" s="485">
        <v>50000</v>
      </c>
      <c r="G1186" s="505" t="s">
        <v>128</v>
      </c>
    </row>
    <row r="1187" spans="2:7" ht="16.5" hidden="1" customHeight="1" x14ac:dyDescent="0.3">
      <c r="B1187" s="534">
        <v>44865</v>
      </c>
      <c r="C1187" s="504" t="s">
        <v>9</v>
      </c>
      <c r="D1187" s="133"/>
      <c r="E1187" s="397" t="s">
        <v>127</v>
      </c>
      <c r="F1187" s="485">
        <v>50000</v>
      </c>
      <c r="G1187" s="505" t="s">
        <v>128</v>
      </c>
    </row>
    <row r="1188" spans="2:7" ht="16.5" hidden="1" customHeight="1" x14ac:dyDescent="0.3">
      <c r="B1188" s="534">
        <v>44865</v>
      </c>
      <c r="C1188" s="504" t="s">
        <v>9</v>
      </c>
      <c r="D1188" s="133"/>
      <c r="E1188" s="397" t="s">
        <v>127</v>
      </c>
      <c r="F1188" s="485">
        <v>10000</v>
      </c>
      <c r="G1188" s="505" t="s">
        <v>128</v>
      </c>
    </row>
    <row r="1189" spans="2:7" ht="16.5" hidden="1" customHeight="1" x14ac:dyDescent="0.3">
      <c r="B1189" s="534">
        <v>44865</v>
      </c>
      <c r="C1189" s="504" t="s">
        <v>9</v>
      </c>
      <c r="D1189" s="133"/>
      <c r="E1189" s="397" t="s">
        <v>127</v>
      </c>
      <c r="F1189" s="485">
        <v>100000</v>
      </c>
      <c r="G1189" s="505" t="s">
        <v>128</v>
      </c>
    </row>
    <row r="1190" spans="2:7" ht="16.5" hidden="1" customHeight="1" x14ac:dyDescent="0.3">
      <c r="B1190" s="534">
        <v>44865</v>
      </c>
      <c r="C1190" s="504" t="s">
        <v>9</v>
      </c>
      <c r="D1190" s="133"/>
      <c r="E1190" s="397" t="s">
        <v>127</v>
      </c>
      <c r="F1190" s="485">
        <v>10000</v>
      </c>
      <c r="G1190" s="505" t="s">
        <v>128</v>
      </c>
    </row>
    <row r="1191" spans="2:7" ht="16.5" hidden="1" customHeight="1" x14ac:dyDescent="0.3">
      <c r="B1191" s="534">
        <v>44865</v>
      </c>
      <c r="C1191" s="504" t="s">
        <v>9</v>
      </c>
      <c r="D1191" s="133"/>
      <c r="E1191" s="397" t="s">
        <v>127</v>
      </c>
      <c r="F1191" s="485">
        <v>30000</v>
      </c>
      <c r="G1191" s="505" t="s">
        <v>128</v>
      </c>
    </row>
    <row r="1192" spans="2:7" ht="16.5" hidden="1" customHeight="1" x14ac:dyDescent="0.3">
      <c r="B1192" s="534">
        <v>44865</v>
      </c>
      <c r="C1192" s="504" t="s">
        <v>9</v>
      </c>
      <c r="D1192" s="133"/>
      <c r="E1192" s="397" t="s">
        <v>127</v>
      </c>
      <c r="F1192" s="485">
        <v>20000</v>
      </c>
      <c r="G1192" s="505" t="s">
        <v>128</v>
      </c>
    </row>
    <row r="1193" spans="2:7" ht="17.25" hidden="1" customHeight="1" thickBot="1" x14ac:dyDescent="0.35">
      <c r="B1193" s="544">
        <v>44865</v>
      </c>
      <c r="C1193" s="522" t="s">
        <v>9</v>
      </c>
      <c r="D1193" s="241"/>
      <c r="E1193" s="435" t="s">
        <v>127</v>
      </c>
      <c r="F1193" s="407">
        <v>20000</v>
      </c>
      <c r="G1193" s="524" t="s">
        <v>128</v>
      </c>
    </row>
    <row r="1194" spans="2:7" ht="16.5" hidden="1" customHeight="1" x14ac:dyDescent="0.3">
      <c r="B1194" s="508">
        <v>44866</v>
      </c>
      <c r="C1194" s="502" t="s">
        <v>9</v>
      </c>
      <c r="D1194" s="509"/>
      <c r="E1194" s="423" t="s">
        <v>127</v>
      </c>
      <c r="F1194" s="510">
        <v>30000</v>
      </c>
      <c r="G1194" s="503" t="s">
        <v>128</v>
      </c>
    </row>
    <row r="1195" spans="2:7" ht="16.5" hidden="1" customHeight="1" x14ac:dyDescent="0.3">
      <c r="B1195" s="511">
        <v>44867</v>
      </c>
      <c r="C1195" s="504" t="s">
        <v>9</v>
      </c>
      <c r="D1195" s="512"/>
      <c r="E1195" s="397" t="s">
        <v>127</v>
      </c>
      <c r="F1195" s="513">
        <v>60000</v>
      </c>
      <c r="G1195" s="505" t="s">
        <v>128</v>
      </c>
    </row>
    <row r="1196" spans="2:7" ht="16.5" hidden="1" customHeight="1" x14ac:dyDescent="0.3">
      <c r="B1196" s="511">
        <v>44868</v>
      </c>
      <c r="C1196" s="504" t="s">
        <v>9</v>
      </c>
      <c r="D1196" s="512"/>
      <c r="E1196" s="397" t="s">
        <v>127</v>
      </c>
      <c r="F1196" s="513">
        <v>250000</v>
      </c>
      <c r="G1196" s="505" t="s">
        <v>128</v>
      </c>
    </row>
    <row r="1197" spans="2:7" ht="16.5" hidden="1" customHeight="1" x14ac:dyDescent="0.3">
      <c r="B1197" s="511">
        <v>44868</v>
      </c>
      <c r="C1197" s="504" t="s">
        <v>9</v>
      </c>
      <c r="D1197" s="512"/>
      <c r="E1197" s="397" t="s">
        <v>127</v>
      </c>
      <c r="F1197" s="513">
        <v>100000</v>
      </c>
      <c r="G1197" s="505" t="s">
        <v>128</v>
      </c>
    </row>
    <row r="1198" spans="2:7" ht="16.5" hidden="1" customHeight="1" x14ac:dyDescent="0.3">
      <c r="B1198" s="511">
        <v>44869</v>
      </c>
      <c r="C1198" s="504" t="s">
        <v>9</v>
      </c>
      <c r="D1198" s="512"/>
      <c r="E1198" s="397" t="s">
        <v>127</v>
      </c>
      <c r="F1198" s="513">
        <v>100000</v>
      </c>
      <c r="G1198" s="505" t="s">
        <v>128</v>
      </c>
    </row>
    <row r="1199" spans="2:7" ht="16.5" hidden="1" customHeight="1" x14ac:dyDescent="0.3">
      <c r="B1199" s="511">
        <v>44872</v>
      </c>
      <c r="C1199" s="504" t="s">
        <v>9</v>
      </c>
      <c r="D1199" s="512"/>
      <c r="E1199" s="397" t="s">
        <v>127</v>
      </c>
      <c r="F1199" s="513">
        <v>100000</v>
      </c>
      <c r="G1199" s="505" t="s">
        <v>128</v>
      </c>
    </row>
    <row r="1200" spans="2:7" ht="16.5" hidden="1" customHeight="1" x14ac:dyDescent="0.3">
      <c r="B1200" s="511">
        <v>44872</v>
      </c>
      <c r="C1200" s="504" t="s">
        <v>9</v>
      </c>
      <c r="D1200" s="512"/>
      <c r="E1200" s="397" t="s">
        <v>127</v>
      </c>
      <c r="F1200" s="513">
        <v>40000</v>
      </c>
      <c r="G1200" s="505" t="s">
        <v>128</v>
      </c>
    </row>
    <row r="1201" spans="2:7" ht="16.5" hidden="1" customHeight="1" x14ac:dyDescent="0.3">
      <c r="B1201" s="511">
        <v>44872</v>
      </c>
      <c r="C1201" s="504" t="s">
        <v>9</v>
      </c>
      <c r="D1201" s="512"/>
      <c r="E1201" s="397" t="s">
        <v>127</v>
      </c>
      <c r="F1201" s="513">
        <v>10000</v>
      </c>
      <c r="G1201" s="505" t="s">
        <v>128</v>
      </c>
    </row>
    <row r="1202" spans="2:7" ht="16.5" hidden="1" customHeight="1" x14ac:dyDescent="0.3">
      <c r="B1202" s="511">
        <v>44873</v>
      </c>
      <c r="C1202" s="504" t="s">
        <v>9</v>
      </c>
      <c r="D1202" s="512"/>
      <c r="E1202" s="397" t="s">
        <v>127</v>
      </c>
      <c r="F1202" s="513">
        <v>10000</v>
      </c>
      <c r="G1202" s="505" t="s">
        <v>128</v>
      </c>
    </row>
    <row r="1203" spans="2:7" ht="16.5" hidden="1" customHeight="1" x14ac:dyDescent="0.3">
      <c r="B1203" s="511">
        <v>44874</v>
      </c>
      <c r="C1203" s="504" t="s">
        <v>9</v>
      </c>
      <c r="D1203" s="512"/>
      <c r="E1203" s="397" t="s">
        <v>127</v>
      </c>
      <c r="F1203" s="513">
        <v>495000</v>
      </c>
      <c r="G1203" s="505" t="s">
        <v>128</v>
      </c>
    </row>
    <row r="1204" spans="2:7" ht="16.5" hidden="1" customHeight="1" x14ac:dyDescent="0.3">
      <c r="B1204" s="511">
        <v>44875</v>
      </c>
      <c r="C1204" s="504" t="s">
        <v>9</v>
      </c>
      <c r="D1204" s="512"/>
      <c r="E1204" s="397" t="s">
        <v>127</v>
      </c>
      <c r="F1204" s="513">
        <v>50000</v>
      </c>
      <c r="G1204" s="505" t="s">
        <v>128</v>
      </c>
    </row>
    <row r="1205" spans="2:7" ht="16.5" hidden="1" customHeight="1" x14ac:dyDescent="0.3">
      <c r="B1205" s="511">
        <v>44875</v>
      </c>
      <c r="C1205" s="504" t="s">
        <v>9</v>
      </c>
      <c r="D1205" s="512"/>
      <c r="E1205" s="397" t="s">
        <v>127</v>
      </c>
      <c r="F1205" s="513">
        <v>10000</v>
      </c>
      <c r="G1205" s="505" t="s">
        <v>128</v>
      </c>
    </row>
    <row r="1206" spans="2:7" ht="16.5" hidden="1" customHeight="1" x14ac:dyDescent="0.3">
      <c r="B1206" s="511">
        <v>44875</v>
      </c>
      <c r="C1206" s="504" t="s">
        <v>9</v>
      </c>
      <c r="D1206" s="512"/>
      <c r="E1206" s="397" t="s">
        <v>127</v>
      </c>
      <c r="F1206" s="513">
        <v>10000</v>
      </c>
      <c r="G1206" s="505" t="s">
        <v>128</v>
      </c>
    </row>
    <row r="1207" spans="2:7" ht="16.5" hidden="1" customHeight="1" x14ac:dyDescent="0.3">
      <c r="B1207" s="511">
        <v>44876</v>
      </c>
      <c r="C1207" s="504" t="s">
        <v>9</v>
      </c>
      <c r="D1207" s="512"/>
      <c r="E1207" s="397" t="s">
        <v>127</v>
      </c>
      <c r="F1207" s="513">
        <v>30000</v>
      </c>
      <c r="G1207" s="505" t="s">
        <v>128</v>
      </c>
    </row>
    <row r="1208" spans="2:7" ht="16.5" hidden="1" customHeight="1" x14ac:dyDescent="0.3">
      <c r="B1208" s="511">
        <v>44877</v>
      </c>
      <c r="C1208" s="504" t="s">
        <v>9</v>
      </c>
      <c r="D1208" s="512"/>
      <c r="E1208" s="397" t="s">
        <v>127</v>
      </c>
      <c r="F1208" s="513">
        <v>100000</v>
      </c>
      <c r="G1208" s="505" t="s">
        <v>128</v>
      </c>
    </row>
    <row r="1209" spans="2:7" ht="16.5" hidden="1" customHeight="1" x14ac:dyDescent="0.3">
      <c r="B1209" s="511">
        <v>44877</v>
      </c>
      <c r="C1209" s="504" t="s">
        <v>9</v>
      </c>
      <c r="D1209" s="512"/>
      <c r="E1209" s="397" t="s">
        <v>127</v>
      </c>
      <c r="F1209" s="513">
        <v>10000</v>
      </c>
      <c r="G1209" s="505" t="s">
        <v>128</v>
      </c>
    </row>
    <row r="1210" spans="2:7" ht="16.5" hidden="1" customHeight="1" x14ac:dyDescent="0.3">
      <c r="B1210" s="511">
        <v>44879</v>
      </c>
      <c r="C1210" s="504" t="s">
        <v>9</v>
      </c>
      <c r="D1210" s="512"/>
      <c r="E1210" s="397" t="s">
        <v>127</v>
      </c>
      <c r="F1210" s="513">
        <v>10000</v>
      </c>
      <c r="G1210" s="505" t="s">
        <v>128</v>
      </c>
    </row>
    <row r="1211" spans="2:7" ht="16.5" hidden="1" customHeight="1" x14ac:dyDescent="0.3">
      <c r="B1211" s="511">
        <v>44879</v>
      </c>
      <c r="C1211" s="504" t="s">
        <v>9</v>
      </c>
      <c r="D1211" s="512"/>
      <c r="E1211" s="397" t="s">
        <v>127</v>
      </c>
      <c r="F1211" s="513">
        <v>80000</v>
      </c>
      <c r="G1211" s="505" t="s">
        <v>128</v>
      </c>
    </row>
    <row r="1212" spans="2:7" ht="16.5" hidden="1" customHeight="1" x14ac:dyDescent="0.3">
      <c r="B1212" s="511">
        <v>44882</v>
      </c>
      <c r="C1212" s="504" t="s">
        <v>9</v>
      </c>
      <c r="D1212" s="512"/>
      <c r="E1212" s="397" t="s">
        <v>127</v>
      </c>
      <c r="F1212" s="513">
        <v>1255000</v>
      </c>
      <c r="G1212" s="505" t="s">
        <v>128</v>
      </c>
    </row>
    <row r="1213" spans="2:7" ht="16.5" hidden="1" customHeight="1" x14ac:dyDescent="0.3">
      <c r="B1213" s="511">
        <v>44882</v>
      </c>
      <c r="C1213" s="504" t="s">
        <v>9</v>
      </c>
      <c r="D1213" s="512"/>
      <c r="E1213" s="397" t="s">
        <v>127</v>
      </c>
      <c r="F1213" s="513">
        <v>10000</v>
      </c>
      <c r="G1213" s="505" t="s">
        <v>128</v>
      </c>
    </row>
    <row r="1214" spans="2:7" ht="16.5" hidden="1" customHeight="1" x14ac:dyDescent="0.3">
      <c r="B1214" s="511">
        <v>44883</v>
      </c>
      <c r="C1214" s="504" t="s">
        <v>9</v>
      </c>
      <c r="D1214" s="512"/>
      <c r="E1214" s="397" t="s">
        <v>127</v>
      </c>
      <c r="F1214" s="513">
        <v>10000</v>
      </c>
      <c r="G1214" s="505" t="s">
        <v>128</v>
      </c>
    </row>
    <row r="1215" spans="2:7" ht="16.5" hidden="1" customHeight="1" x14ac:dyDescent="0.3">
      <c r="B1215" s="511">
        <v>44886</v>
      </c>
      <c r="C1215" s="504" t="s">
        <v>9</v>
      </c>
      <c r="D1215" s="512"/>
      <c r="E1215" s="397" t="s">
        <v>127</v>
      </c>
      <c r="F1215" s="513">
        <v>20000</v>
      </c>
      <c r="G1215" s="505" t="s">
        <v>128</v>
      </c>
    </row>
    <row r="1216" spans="2:7" ht="16.5" hidden="1" customHeight="1" x14ac:dyDescent="0.3">
      <c r="B1216" s="511">
        <v>44886</v>
      </c>
      <c r="C1216" s="504" t="s">
        <v>9</v>
      </c>
      <c r="D1216" s="512"/>
      <c r="E1216" s="397" t="s">
        <v>127</v>
      </c>
      <c r="F1216" s="513">
        <v>20000</v>
      </c>
      <c r="G1216" s="505" t="s">
        <v>128</v>
      </c>
    </row>
    <row r="1217" spans="2:7" ht="16.5" hidden="1" customHeight="1" x14ac:dyDescent="0.3">
      <c r="B1217" s="511">
        <v>44886</v>
      </c>
      <c r="C1217" s="504" t="s">
        <v>9</v>
      </c>
      <c r="D1217" s="512"/>
      <c r="E1217" s="397" t="s">
        <v>127</v>
      </c>
      <c r="F1217" s="513">
        <v>100000</v>
      </c>
      <c r="G1217" s="505" t="s">
        <v>128</v>
      </c>
    </row>
    <row r="1218" spans="2:7" ht="16.5" hidden="1" customHeight="1" x14ac:dyDescent="0.3">
      <c r="B1218" s="511">
        <v>44886</v>
      </c>
      <c r="C1218" s="504" t="s">
        <v>9</v>
      </c>
      <c r="D1218" s="512"/>
      <c r="E1218" s="397" t="s">
        <v>127</v>
      </c>
      <c r="F1218" s="513">
        <v>30000</v>
      </c>
      <c r="G1218" s="505" t="s">
        <v>128</v>
      </c>
    </row>
    <row r="1219" spans="2:7" ht="16.5" hidden="1" customHeight="1" x14ac:dyDescent="0.3">
      <c r="B1219" s="511">
        <v>44888</v>
      </c>
      <c r="C1219" s="504" t="s">
        <v>9</v>
      </c>
      <c r="D1219" s="512"/>
      <c r="E1219" s="397" t="s">
        <v>127</v>
      </c>
      <c r="F1219" s="513">
        <v>270000</v>
      </c>
      <c r="G1219" s="505" t="s">
        <v>128</v>
      </c>
    </row>
    <row r="1220" spans="2:7" ht="16.5" hidden="1" customHeight="1" x14ac:dyDescent="0.3">
      <c r="B1220" s="511">
        <v>44889</v>
      </c>
      <c r="C1220" s="504" t="s">
        <v>9</v>
      </c>
      <c r="D1220" s="512"/>
      <c r="E1220" s="397" t="s">
        <v>127</v>
      </c>
      <c r="F1220" s="513">
        <v>20000</v>
      </c>
      <c r="G1220" s="505" t="s">
        <v>128</v>
      </c>
    </row>
    <row r="1221" spans="2:7" ht="16.5" hidden="1" customHeight="1" x14ac:dyDescent="0.3">
      <c r="B1221" s="511">
        <v>44890</v>
      </c>
      <c r="C1221" s="504" t="s">
        <v>9</v>
      </c>
      <c r="D1221" s="512"/>
      <c r="E1221" s="397" t="s">
        <v>127</v>
      </c>
      <c r="F1221" s="513">
        <v>10000</v>
      </c>
      <c r="G1221" s="505" t="s">
        <v>128</v>
      </c>
    </row>
    <row r="1222" spans="2:7" ht="16.5" hidden="1" customHeight="1" x14ac:dyDescent="0.3">
      <c r="B1222" s="511">
        <v>44890</v>
      </c>
      <c r="C1222" s="504" t="s">
        <v>9</v>
      </c>
      <c r="D1222" s="512"/>
      <c r="E1222" s="397" t="s">
        <v>127</v>
      </c>
      <c r="F1222" s="513">
        <v>10000</v>
      </c>
      <c r="G1222" s="505" t="s">
        <v>128</v>
      </c>
    </row>
    <row r="1223" spans="2:7" ht="16.5" hidden="1" customHeight="1" x14ac:dyDescent="0.3">
      <c r="B1223" s="511">
        <v>44891</v>
      </c>
      <c r="C1223" s="504" t="s">
        <v>9</v>
      </c>
      <c r="D1223" s="512"/>
      <c r="E1223" s="397" t="s">
        <v>127</v>
      </c>
      <c r="F1223" s="513">
        <v>10000</v>
      </c>
      <c r="G1223" s="505" t="s">
        <v>128</v>
      </c>
    </row>
    <row r="1224" spans="2:7" ht="16.5" hidden="1" customHeight="1" x14ac:dyDescent="0.3">
      <c r="B1224" s="511">
        <v>44893</v>
      </c>
      <c r="C1224" s="504" t="s">
        <v>9</v>
      </c>
      <c r="D1224" s="512"/>
      <c r="E1224" s="397" t="s">
        <v>127</v>
      </c>
      <c r="F1224" s="513">
        <v>30000</v>
      </c>
      <c r="G1224" s="505" t="s">
        <v>128</v>
      </c>
    </row>
    <row r="1225" spans="2:7" ht="16.5" hidden="1" customHeight="1" x14ac:dyDescent="0.3">
      <c r="B1225" s="511">
        <v>44893</v>
      </c>
      <c r="C1225" s="504" t="s">
        <v>9</v>
      </c>
      <c r="D1225" s="512"/>
      <c r="E1225" s="397" t="s">
        <v>127</v>
      </c>
      <c r="F1225" s="513">
        <v>1110000</v>
      </c>
      <c r="G1225" s="505" t="s">
        <v>128</v>
      </c>
    </row>
    <row r="1226" spans="2:7" ht="16.5" hidden="1" customHeight="1" x14ac:dyDescent="0.3">
      <c r="B1226" s="511">
        <v>44894</v>
      </c>
      <c r="C1226" s="504" t="s">
        <v>9</v>
      </c>
      <c r="D1226" s="512"/>
      <c r="E1226" s="397" t="s">
        <v>127</v>
      </c>
      <c r="F1226" s="513">
        <v>10000</v>
      </c>
      <c r="G1226" s="505" t="s">
        <v>128</v>
      </c>
    </row>
    <row r="1227" spans="2:7" ht="16.5" hidden="1" customHeight="1" x14ac:dyDescent="0.3">
      <c r="B1227" s="511">
        <v>44894</v>
      </c>
      <c r="C1227" s="504" t="s">
        <v>9</v>
      </c>
      <c r="D1227" s="512"/>
      <c r="E1227" s="397" t="s">
        <v>127</v>
      </c>
      <c r="F1227" s="513">
        <v>10000</v>
      </c>
      <c r="G1227" s="505" t="s">
        <v>128</v>
      </c>
    </row>
    <row r="1228" spans="2:7" ht="16.5" hidden="1" customHeight="1" x14ac:dyDescent="0.3">
      <c r="B1228" s="511">
        <v>44894</v>
      </c>
      <c r="C1228" s="504" t="s">
        <v>9</v>
      </c>
      <c r="D1228" s="512"/>
      <c r="E1228" s="397" t="s">
        <v>127</v>
      </c>
      <c r="F1228" s="513">
        <v>10000</v>
      </c>
      <c r="G1228" s="505" t="s">
        <v>128</v>
      </c>
    </row>
    <row r="1229" spans="2:7" ht="16.5" hidden="1" customHeight="1" x14ac:dyDescent="0.3">
      <c r="B1229" s="511">
        <v>44894</v>
      </c>
      <c r="C1229" s="504" t="s">
        <v>9</v>
      </c>
      <c r="D1229" s="512"/>
      <c r="E1229" s="397" t="s">
        <v>127</v>
      </c>
      <c r="F1229" s="513">
        <v>10000</v>
      </c>
      <c r="G1229" s="505" t="s">
        <v>128</v>
      </c>
    </row>
    <row r="1230" spans="2:7" ht="16.5" hidden="1" customHeight="1" x14ac:dyDescent="0.3">
      <c r="B1230" s="511">
        <v>44894</v>
      </c>
      <c r="C1230" s="504" t="s">
        <v>9</v>
      </c>
      <c r="D1230" s="512"/>
      <c r="E1230" s="397" t="s">
        <v>127</v>
      </c>
      <c r="F1230" s="513">
        <v>10000</v>
      </c>
      <c r="G1230" s="505" t="s">
        <v>128</v>
      </c>
    </row>
    <row r="1231" spans="2:7" ht="16.5" hidden="1" customHeight="1" x14ac:dyDescent="0.3">
      <c r="B1231" s="511">
        <v>44894</v>
      </c>
      <c r="C1231" s="504" t="s">
        <v>9</v>
      </c>
      <c r="D1231" s="512"/>
      <c r="E1231" s="397" t="s">
        <v>127</v>
      </c>
      <c r="F1231" s="513">
        <v>10000</v>
      </c>
      <c r="G1231" s="505" t="s">
        <v>128</v>
      </c>
    </row>
    <row r="1232" spans="2:7" ht="16.5" hidden="1" customHeight="1" x14ac:dyDescent="0.3">
      <c r="B1232" s="511">
        <v>44895</v>
      </c>
      <c r="C1232" s="504" t="s">
        <v>9</v>
      </c>
      <c r="D1232" s="512"/>
      <c r="E1232" s="397" t="s">
        <v>127</v>
      </c>
      <c r="F1232" s="513">
        <v>10000</v>
      </c>
      <c r="G1232" s="505" t="s">
        <v>128</v>
      </c>
    </row>
    <row r="1233" spans="2:7" ht="16.5" hidden="1" customHeight="1" x14ac:dyDescent="0.3">
      <c r="B1233" s="511">
        <v>44895</v>
      </c>
      <c r="C1233" s="504" t="s">
        <v>9</v>
      </c>
      <c r="D1233" s="512"/>
      <c r="E1233" s="397" t="s">
        <v>127</v>
      </c>
      <c r="F1233" s="513">
        <v>100000</v>
      </c>
      <c r="G1233" s="505" t="s">
        <v>128</v>
      </c>
    </row>
    <row r="1234" spans="2:7" ht="16.5" hidden="1" customHeight="1" x14ac:dyDescent="0.3">
      <c r="B1234" s="511">
        <v>44895</v>
      </c>
      <c r="C1234" s="504" t="s">
        <v>9</v>
      </c>
      <c r="D1234" s="512"/>
      <c r="E1234" s="397" t="s">
        <v>127</v>
      </c>
      <c r="F1234" s="513">
        <v>50000</v>
      </c>
      <c r="G1234" s="505" t="s">
        <v>128</v>
      </c>
    </row>
    <row r="1235" spans="2:7" ht="16.5" hidden="1" customHeight="1" x14ac:dyDescent="0.3">
      <c r="B1235" s="511">
        <v>44895</v>
      </c>
      <c r="C1235" s="504" t="s">
        <v>9</v>
      </c>
      <c r="D1235" s="512"/>
      <c r="E1235" s="397" t="s">
        <v>127</v>
      </c>
      <c r="F1235" s="513">
        <v>10000</v>
      </c>
      <c r="G1235" s="505" t="s">
        <v>128</v>
      </c>
    </row>
    <row r="1236" spans="2:7" ht="16.5" hidden="1" customHeight="1" x14ac:dyDescent="0.3">
      <c r="B1236" s="511">
        <v>44895</v>
      </c>
      <c r="C1236" s="504" t="s">
        <v>9</v>
      </c>
      <c r="D1236" s="512"/>
      <c r="E1236" s="397" t="s">
        <v>127</v>
      </c>
      <c r="F1236" s="513">
        <v>80000</v>
      </c>
      <c r="G1236" s="505" t="s">
        <v>128</v>
      </c>
    </row>
    <row r="1237" spans="2:7" ht="16.5" hidden="1" customHeight="1" x14ac:dyDescent="0.3">
      <c r="B1237" s="511">
        <v>44895</v>
      </c>
      <c r="C1237" s="504" t="s">
        <v>9</v>
      </c>
      <c r="D1237" s="512"/>
      <c r="E1237" s="397" t="s">
        <v>127</v>
      </c>
      <c r="F1237" s="513">
        <v>20000</v>
      </c>
      <c r="G1237" s="505" t="s">
        <v>128</v>
      </c>
    </row>
    <row r="1238" spans="2:7" ht="17.25" hidden="1" customHeight="1" thickBot="1" x14ac:dyDescent="0.35">
      <c r="B1238" s="520">
        <v>44895</v>
      </c>
      <c r="C1238" s="522" t="s">
        <v>9</v>
      </c>
      <c r="D1238" s="523"/>
      <c r="E1238" s="435" t="s">
        <v>127</v>
      </c>
      <c r="F1238" s="521">
        <v>20000</v>
      </c>
      <c r="G1238" s="524" t="s">
        <v>128</v>
      </c>
    </row>
    <row r="1239" spans="2:7" ht="16.5" hidden="1" customHeight="1" x14ac:dyDescent="0.3">
      <c r="B1239" s="508">
        <v>44896</v>
      </c>
      <c r="C1239" s="502" t="s">
        <v>9</v>
      </c>
      <c r="D1239" s="509"/>
      <c r="E1239" s="423" t="s">
        <v>127</v>
      </c>
      <c r="F1239" s="510">
        <v>30000</v>
      </c>
      <c r="G1239" s="503" t="s">
        <v>128</v>
      </c>
    </row>
    <row r="1240" spans="2:7" ht="16.5" hidden="1" customHeight="1" x14ac:dyDescent="0.3">
      <c r="B1240" s="511">
        <v>44897</v>
      </c>
      <c r="C1240" s="504" t="s">
        <v>9</v>
      </c>
      <c r="D1240" s="512"/>
      <c r="E1240" s="397" t="s">
        <v>127</v>
      </c>
      <c r="F1240" s="513">
        <v>60000</v>
      </c>
      <c r="G1240" s="505" t="s">
        <v>128</v>
      </c>
    </row>
    <row r="1241" spans="2:7" ht="16.5" hidden="1" customHeight="1" x14ac:dyDescent="0.3">
      <c r="B1241" s="511">
        <v>44897</v>
      </c>
      <c r="C1241" s="504" t="s">
        <v>9</v>
      </c>
      <c r="D1241" s="512"/>
      <c r="E1241" s="397" t="s">
        <v>127</v>
      </c>
      <c r="F1241" s="513">
        <v>10000</v>
      </c>
      <c r="G1241" s="505" t="s">
        <v>128</v>
      </c>
    </row>
    <row r="1242" spans="2:7" ht="16.5" hidden="1" customHeight="1" x14ac:dyDescent="0.3">
      <c r="B1242" s="511">
        <v>44900</v>
      </c>
      <c r="C1242" s="504" t="s">
        <v>9</v>
      </c>
      <c r="D1242" s="512"/>
      <c r="E1242" s="397" t="s">
        <v>127</v>
      </c>
      <c r="F1242" s="513">
        <v>100000</v>
      </c>
      <c r="G1242" s="505" t="s">
        <v>128</v>
      </c>
    </row>
    <row r="1243" spans="2:7" ht="16.5" hidden="1" customHeight="1" x14ac:dyDescent="0.3">
      <c r="B1243" s="511">
        <v>44900</v>
      </c>
      <c r="C1243" s="504" t="s">
        <v>9</v>
      </c>
      <c r="D1243" s="512"/>
      <c r="E1243" s="397" t="s">
        <v>127</v>
      </c>
      <c r="F1243" s="513">
        <v>250000</v>
      </c>
      <c r="G1243" s="505" t="s">
        <v>128</v>
      </c>
    </row>
    <row r="1244" spans="2:7" ht="16.5" hidden="1" customHeight="1" x14ac:dyDescent="0.3">
      <c r="B1244" s="511">
        <v>44900</v>
      </c>
      <c r="C1244" s="504" t="s">
        <v>9</v>
      </c>
      <c r="D1244" s="512"/>
      <c r="E1244" s="397" t="s">
        <v>127</v>
      </c>
      <c r="F1244" s="513">
        <v>50000</v>
      </c>
      <c r="G1244" s="505" t="s">
        <v>128</v>
      </c>
    </row>
    <row r="1245" spans="2:7" ht="16.5" hidden="1" customHeight="1" x14ac:dyDescent="0.3">
      <c r="B1245" s="511">
        <v>44901</v>
      </c>
      <c r="C1245" s="504" t="s">
        <v>9</v>
      </c>
      <c r="D1245" s="512"/>
      <c r="E1245" s="397" t="s">
        <v>127</v>
      </c>
      <c r="F1245" s="513">
        <v>100000</v>
      </c>
      <c r="G1245" s="505" t="s">
        <v>128</v>
      </c>
    </row>
    <row r="1246" spans="2:7" ht="16.5" hidden="1" customHeight="1" x14ac:dyDescent="0.3">
      <c r="B1246" s="511">
        <v>44902</v>
      </c>
      <c r="C1246" s="504" t="s">
        <v>9</v>
      </c>
      <c r="D1246" s="512"/>
      <c r="E1246" s="397" t="s">
        <v>127</v>
      </c>
      <c r="F1246" s="513">
        <v>515000</v>
      </c>
      <c r="G1246" s="505" t="s">
        <v>128</v>
      </c>
    </row>
    <row r="1247" spans="2:7" ht="16.5" hidden="1" customHeight="1" x14ac:dyDescent="0.3">
      <c r="B1247" s="511">
        <v>44904</v>
      </c>
      <c r="C1247" s="504" t="s">
        <v>9</v>
      </c>
      <c r="D1247" s="512"/>
      <c r="E1247" s="397" t="s">
        <v>127</v>
      </c>
      <c r="F1247" s="513">
        <v>40000</v>
      </c>
      <c r="G1247" s="505" t="s">
        <v>128</v>
      </c>
    </row>
    <row r="1248" spans="2:7" ht="16.5" hidden="1" customHeight="1" x14ac:dyDescent="0.3">
      <c r="B1248" s="511">
        <v>44904</v>
      </c>
      <c r="C1248" s="504" t="s">
        <v>9</v>
      </c>
      <c r="D1248" s="512"/>
      <c r="E1248" s="397" t="s">
        <v>127</v>
      </c>
      <c r="F1248" s="513">
        <v>20000</v>
      </c>
      <c r="G1248" s="505" t="s">
        <v>128</v>
      </c>
    </row>
    <row r="1249" spans="2:7" ht="16.5" hidden="1" customHeight="1" x14ac:dyDescent="0.3">
      <c r="B1249" s="511">
        <v>44905</v>
      </c>
      <c r="C1249" s="504" t="s">
        <v>9</v>
      </c>
      <c r="D1249" s="512"/>
      <c r="E1249" s="397" t="s">
        <v>127</v>
      </c>
      <c r="F1249" s="513">
        <v>10000</v>
      </c>
      <c r="G1249" s="505" t="s">
        <v>128</v>
      </c>
    </row>
    <row r="1250" spans="2:7" ht="16.5" hidden="1" customHeight="1" x14ac:dyDescent="0.3">
      <c r="B1250" s="511">
        <v>44905</v>
      </c>
      <c r="C1250" s="504" t="s">
        <v>9</v>
      </c>
      <c r="D1250" s="512"/>
      <c r="E1250" s="397" t="s">
        <v>127</v>
      </c>
      <c r="F1250" s="513">
        <v>10000</v>
      </c>
      <c r="G1250" s="505" t="s">
        <v>128</v>
      </c>
    </row>
    <row r="1251" spans="2:7" ht="16.5" hidden="1" customHeight="1" x14ac:dyDescent="0.3">
      <c r="B1251" s="511">
        <v>44907</v>
      </c>
      <c r="C1251" s="504" t="s">
        <v>9</v>
      </c>
      <c r="D1251" s="512"/>
      <c r="E1251" s="397" t="s">
        <v>127</v>
      </c>
      <c r="F1251" s="513">
        <v>50000</v>
      </c>
      <c r="G1251" s="505" t="s">
        <v>128</v>
      </c>
    </row>
    <row r="1252" spans="2:7" ht="16.5" hidden="1" customHeight="1" x14ac:dyDescent="0.3">
      <c r="B1252" s="511">
        <v>44907</v>
      </c>
      <c r="C1252" s="504" t="s">
        <v>9</v>
      </c>
      <c r="D1252" s="512"/>
      <c r="E1252" s="397" t="s">
        <v>127</v>
      </c>
      <c r="F1252" s="513">
        <v>30000</v>
      </c>
      <c r="G1252" s="505" t="s">
        <v>128</v>
      </c>
    </row>
    <row r="1253" spans="2:7" ht="16.5" hidden="1" customHeight="1" x14ac:dyDescent="0.3">
      <c r="B1253" s="511">
        <v>44907</v>
      </c>
      <c r="C1253" s="504" t="s">
        <v>9</v>
      </c>
      <c r="D1253" s="512"/>
      <c r="E1253" s="397" t="s">
        <v>127</v>
      </c>
      <c r="F1253" s="513">
        <v>10000</v>
      </c>
      <c r="G1253" s="505" t="s">
        <v>128</v>
      </c>
    </row>
    <row r="1254" spans="2:7" ht="16.5" hidden="1" customHeight="1" x14ac:dyDescent="0.3">
      <c r="B1254" s="511">
        <v>44907</v>
      </c>
      <c r="C1254" s="504" t="s">
        <v>9</v>
      </c>
      <c r="D1254" s="512"/>
      <c r="E1254" s="397" t="s">
        <v>127</v>
      </c>
      <c r="F1254" s="513">
        <v>10000</v>
      </c>
      <c r="G1254" s="505" t="s">
        <v>128</v>
      </c>
    </row>
    <row r="1255" spans="2:7" ht="16.5" hidden="1" customHeight="1" x14ac:dyDescent="0.3">
      <c r="B1255" s="511">
        <v>44908</v>
      </c>
      <c r="C1255" s="504" t="s">
        <v>9</v>
      </c>
      <c r="D1255" s="512"/>
      <c r="E1255" s="397" t="s">
        <v>127</v>
      </c>
      <c r="F1255" s="513">
        <v>10000</v>
      </c>
      <c r="G1255" s="505" t="s">
        <v>128</v>
      </c>
    </row>
    <row r="1256" spans="2:7" ht="16.5" hidden="1" customHeight="1" x14ac:dyDescent="0.3">
      <c r="B1256" s="511">
        <v>44909</v>
      </c>
      <c r="C1256" s="504" t="s">
        <v>9</v>
      </c>
      <c r="D1256" s="512"/>
      <c r="E1256" s="397" t="s">
        <v>127</v>
      </c>
      <c r="F1256" s="513">
        <v>10000</v>
      </c>
      <c r="G1256" s="505" t="s">
        <v>128</v>
      </c>
    </row>
    <row r="1257" spans="2:7" ht="16.5" hidden="1" customHeight="1" x14ac:dyDescent="0.3">
      <c r="B1257" s="511">
        <v>44909</v>
      </c>
      <c r="C1257" s="504" t="s">
        <v>9</v>
      </c>
      <c r="D1257" s="512"/>
      <c r="E1257" s="397" t="s">
        <v>127</v>
      </c>
      <c r="F1257" s="513">
        <v>80000</v>
      </c>
      <c r="G1257" s="505" t="s">
        <v>128</v>
      </c>
    </row>
    <row r="1258" spans="2:7" ht="16.5" hidden="1" customHeight="1" x14ac:dyDescent="0.3">
      <c r="B1258" s="511">
        <v>44912</v>
      </c>
      <c r="C1258" s="504" t="s">
        <v>9</v>
      </c>
      <c r="D1258" s="512"/>
      <c r="E1258" s="397" t="s">
        <v>127</v>
      </c>
      <c r="F1258" s="513">
        <v>4912</v>
      </c>
      <c r="G1258" s="505" t="s">
        <v>128</v>
      </c>
    </row>
    <row r="1259" spans="2:7" ht="16.5" hidden="1" customHeight="1" x14ac:dyDescent="0.3">
      <c r="B1259" s="511">
        <v>44914</v>
      </c>
      <c r="C1259" s="504" t="s">
        <v>9</v>
      </c>
      <c r="D1259" s="512"/>
      <c r="E1259" s="397" t="s">
        <v>127</v>
      </c>
      <c r="F1259" s="513">
        <v>1265000</v>
      </c>
      <c r="G1259" s="505" t="s">
        <v>128</v>
      </c>
    </row>
    <row r="1260" spans="2:7" ht="16.5" hidden="1" customHeight="1" x14ac:dyDescent="0.3">
      <c r="B1260" s="511">
        <v>44914</v>
      </c>
      <c r="C1260" s="504" t="s">
        <v>9</v>
      </c>
      <c r="D1260" s="512"/>
      <c r="E1260" s="397" t="s">
        <v>127</v>
      </c>
      <c r="F1260" s="513">
        <v>50000</v>
      </c>
      <c r="G1260" s="505" t="s">
        <v>128</v>
      </c>
    </row>
    <row r="1261" spans="2:7" ht="16.5" hidden="1" customHeight="1" x14ac:dyDescent="0.3">
      <c r="B1261" s="511">
        <v>44915</v>
      </c>
      <c r="C1261" s="504" t="s">
        <v>9</v>
      </c>
      <c r="D1261" s="512"/>
      <c r="E1261" s="397" t="s">
        <v>127</v>
      </c>
      <c r="F1261" s="513">
        <v>20000</v>
      </c>
      <c r="G1261" s="505" t="s">
        <v>128</v>
      </c>
    </row>
    <row r="1262" spans="2:7" ht="16.5" hidden="1" customHeight="1" x14ac:dyDescent="0.3">
      <c r="B1262" s="511">
        <v>44915</v>
      </c>
      <c r="C1262" s="504" t="s">
        <v>9</v>
      </c>
      <c r="D1262" s="512"/>
      <c r="E1262" s="397" t="s">
        <v>127</v>
      </c>
      <c r="F1262" s="513">
        <v>20000</v>
      </c>
      <c r="G1262" s="505" t="s">
        <v>128</v>
      </c>
    </row>
    <row r="1263" spans="2:7" ht="16.5" hidden="1" customHeight="1" x14ac:dyDescent="0.3">
      <c r="B1263" s="511">
        <v>44916</v>
      </c>
      <c r="C1263" s="504" t="s">
        <v>9</v>
      </c>
      <c r="D1263" s="512"/>
      <c r="E1263" s="397" t="s">
        <v>127</v>
      </c>
      <c r="F1263" s="513">
        <v>100000</v>
      </c>
      <c r="G1263" s="505" t="s">
        <v>128</v>
      </c>
    </row>
    <row r="1264" spans="2:7" ht="16.5" hidden="1" customHeight="1" x14ac:dyDescent="0.3">
      <c r="B1264" s="511">
        <v>44916</v>
      </c>
      <c r="C1264" s="504" t="s">
        <v>9</v>
      </c>
      <c r="D1264" s="512"/>
      <c r="E1264" s="397" t="s">
        <v>127</v>
      </c>
      <c r="F1264" s="513">
        <v>30000</v>
      </c>
      <c r="G1264" s="505" t="s">
        <v>128</v>
      </c>
    </row>
    <row r="1265" spans="2:7" ht="16.5" hidden="1" customHeight="1" x14ac:dyDescent="0.3">
      <c r="B1265" s="511">
        <v>44917</v>
      </c>
      <c r="C1265" s="504" t="s">
        <v>9</v>
      </c>
      <c r="D1265" s="512"/>
      <c r="E1265" s="397" t="s">
        <v>127</v>
      </c>
      <c r="F1265" s="513">
        <v>200000</v>
      </c>
      <c r="G1265" s="505" t="s">
        <v>128</v>
      </c>
    </row>
    <row r="1266" spans="2:7" ht="16.5" hidden="1" customHeight="1" x14ac:dyDescent="0.3">
      <c r="B1266" s="511">
        <v>44918</v>
      </c>
      <c r="C1266" s="504" t="s">
        <v>9</v>
      </c>
      <c r="D1266" s="512"/>
      <c r="E1266" s="397" t="s">
        <v>127</v>
      </c>
      <c r="F1266" s="513">
        <v>70000</v>
      </c>
      <c r="G1266" s="505" t="s">
        <v>128</v>
      </c>
    </row>
    <row r="1267" spans="2:7" ht="16.5" hidden="1" customHeight="1" x14ac:dyDescent="0.3">
      <c r="B1267" s="511">
        <v>44919</v>
      </c>
      <c r="C1267" s="504" t="s">
        <v>9</v>
      </c>
      <c r="D1267" s="512"/>
      <c r="E1267" s="397" t="s">
        <v>127</v>
      </c>
      <c r="F1267" s="513">
        <v>30000</v>
      </c>
      <c r="G1267" s="505" t="s">
        <v>128</v>
      </c>
    </row>
    <row r="1268" spans="2:7" ht="16.5" hidden="1" customHeight="1" x14ac:dyDescent="0.3">
      <c r="B1268" s="511">
        <v>44919</v>
      </c>
      <c r="C1268" s="504" t="s">
        <v>9</v>
      </c>
      <c r="D1268" s="512"/>
      <c r="E1268" s="397" t="s">
        <v>127</v>
      </c>
      <c r="F1268" s="513">
        <v>100000</v>
      </c>
      <c r="G1268" s="505" t="s">
        <v>128</v>
      </c>
    </row>
    <row r="1269" spans="2:7" ht="16.5" hidden="1" customHeight="1" x14ac:dyDescent="0.3">
      <c r="B1269" s="511">
        <v>44920</v>
      </c>
      <c r="C1269" s="504" t="s">
        <v>9</v>
      </c>
      <c r="D1269" s="512"/>
      <c r="E1269" s="397" t="s">
        <v>127</v>
      </c>
      <c r="F1269" s="513">
        <v>4867</v>
      </c>
      <c r="G1269" s="505" t="s">
        <v>128</v>
      </c>
    </row>
    <row r="1270" spans="2:7" ht="16.5" hidden="1" customHeight="1" x14ac:dyDescent="0.3">
      <c r="B1270" s="511">
        <v>44921</v>
      </c>
      <c r="C1270" s="504" t="s">
        <v>9</v>
      </c>
      <c r="D1270" s="512"/>
      <c r="E1270" s="397" t="s">
        <v>127</v>
      </c>
      <c r="F1270" s="513">
        <v>30000</v>
      </c>
      <c r="G1270" s="505" t="s">
        <v>128</v>
      </c>
    </row>
    <row r="1271" spans="2:7" ht="16.5" hidden="1" customHeight="1" x14ac:dyDescent="0.3">
      <c r="B1271" s="511">
        <v>44921</v>
      </c>
      <c r="C1271" s="504" t="s">
        <v>9</v>
      </c>
      <c r="D1271" s="512"/>
      <c r="E1271" s="397" t="s">
        <v>127</v>
      </c>
      <c r="F1271" s="513">
        <v>20000</v>
      </c>
      <c r="G1271" s="505" t="s">
        <v>128</v>
      </c>
    </row>
    <row r="1272" spans="2:7" ht="16.5" hidden="1" customHeight="1" x14ac:dyDescent="0.3">
      <c r="B1272" s="511">
        <v>44921</v>
      </c>
      <c r="C1272" s="504" t="s">
        <v>9</v>
      </c>
      <c r="D1272" s="512"/>
      <c r="E1272" s="397" t="s">
        <v>127</v>
      </c>
      <c r="F1272" s="513">
        <v>10000</v>
      </c>
      <c r="G1272" s="505" t="s">
        <v>128</v>
      </c>
    </row>
    <row r="1273" spans="2:7" ht="16.5" hidden="1" customHeight="1" x14ac:dyDescent="0.3">
      <c r="B1273" s="511">
        <v>44921</v>
      </c>
      <c r="C1273" s="504" t="s">
        <v>9</v>
      </c>
      <c r="D1273" s="512"/>
      <c r="E1273" s="397" t="s">
        <v>127</v>
      </c>
      <c r="F1273" s="513">
        <v>10000</v>
      </c>
      <c r="G1273" s="505" t="s">
        <v>128</v>
      </c>
    </row>
    <row r="1274" spans="2:7" ht="16.5" hidden="1" customHeight="1" x14ac:dyDescent="0.3">
      <c r="B1274" s="511">
        <v>44921</v>
      </c>
      <c r="C1274" s="504" t="s">
        <v>9</v>
      </c>
      <c r="D1274" s="512"/>
      <c r="E1274" s="397" t="s">
        <v>127</v>
      </c>
      <c r="F1274" s="513">
        <v>10000</v>
      </c>
      <c r="G1274" s="505" t="s">
        <v>128</v>
      </c>
    </row>
    <row r="1275" spans="2:7" ht="16.5" hidden="1" customHeight="1" x14ac:dyDescent="0.3">
      <c r="B1275" s="511">
        <v>44921</v>
      </c>
      <c r="C1275" s="504" t="s">
        <v>9</v>
      </c>
      <c r="D1275" s="512"/>
      <c r="E1275" s="397" t="s">
        <v>127</v>
      </c>
      <c r="F1275" s="513">
        <v>10000</v>
      </c>
      <c r="G1275" s="505" t="s">
        <v>128</v>
      </c>
    </row>
    <row r="1276" spans="2:7" ht="16.5" hidden="1" customHeight="1" x14ac:dyDescent="0.3">
      <c r="B1276" s="511">
        <v>44921</v>
      </c>
      <c r="C1276" s="504" t="s">
        <v>9</v>
      </c>
      <c r="D1276" s="512"/>
      <c r="E1276" s="397" t="s">
        <v>127</v>
      </c>
      <c r="F1276" s="513">
        <v>10000</v>
      </c>
      <c r="G1276" s="505" t="s">
        <v>128</v>
      </c>
    </row>
    <row r="1277" spans="2:7" ht="16.5" hidden="1" customHeight="1" x14ac:dyDescent="0.3">
      <c r="B1277" s="511">
        <v>44923</v>
      </c>
      <c r="C1277" s="504" t="s">
        <v>9</v>
      </c>
      <c r="D1277" s="512"/>
      <c r="E1277" s="397" t="s">
        <v>127</v>
      </c>
      <c r="F1277" s="513">
        <v>30000</v>
      </c>
      <c r="G1277" s="505" t="s">
        <v>128</v>
      </c>
    </row>
    <row r="1278" spans="2:7" ht="16.5" hidden="1" customHeight="1" x14ac:dyDescent="0.3">
      <c r="B1278" s="511">
        <v>44923</v>
      </c>
      <c r="C1278" s="504" t="s">
        <v>9</v>
      </c>
      <c r="D1278" s="512"/>
      <c r="E1278" s="397" t="s">
        <v>127</v>
      </c>
      <c r="F1278" s="513">
        <v>1130000</v>
      </c>
      <c r="G1278" s="505" t="s">
        <v>128</v>
      </c>
    </row>
    <row r="1279" spans="2:7" ht="16.5" hidden="1" customHeight="1" x14ac:dyDescent="0.3">
      <c r="B1279" s="511">
        <v>44923</v>
      </c>
      <c r="C1279" s="504" t="s">
        <v>9</v>
      </c>
      <c r="D1279" s="512"/>
      <c r="E1279" s="397" t="s">
        <v>127</v>
      </c>
      <c r="F1279" s="513">
        <v>10000</v>
      </c>
      <c r="G1279" s="505" t="s">
        <v>128</v>
      </c>
    </row>
    <row r="1280" spans="2:7" ht="16.5" hidden="1" customHeight="1" x14ac:dyDescent="0.3">
      <c r="B1280" s="511">
        <v>44923</v>
      </c>
      <c r="C1280" s="504" t="s">
        <v>9</v>
      </c>
      <c r="D1280" s="512"/>
      <c r="E1280" s="397" t="s">
        <v>127</v>
      </c>
      <c r="F1280" s="513">
        <v>500000</v>
      </c>
      <c r="G1280" s="505" t="s">
        <v>128</v>
      </c>
    </row>
    <row r="1281" spans="2:7" ht="16.5" hidden="1" customHeight="1" x14ac:dyDescent="0.3">
      <c r="B1281" s="511">
        <v>44924</v>
      </c>
      <c r="C1281" s="504" t="s">
        <v>9</v>
      </c>
      <c r="D1281" s="512"/>
      <c r="E1281" s="397" t="s">
        <v>127</v>
      </c>
      <c r="F1281" s="513">
        <v>10000</v>
      </c>
      <c r="G1281" s="505" t="s">
        <v>128</v>
      </c>
    </row>
    <row r="1282" spans="2:7" ht="16.5" hidden="1" customHeight="1" x14ac:dyDescent="0.3">
      <c r="B1282" s="511">
        <v>44924</v>
      </c>
      <c r="C1282" s="504" t="s">
        <v>9</v>
      </c>
      <c r="D1282" s="512"/>
      <c r="E1282" s="397" t="s">
        <v>127</v>
      </c>
      <c r="F1282" s="513">
        <v>20000</v>
      </c>
      <c r="G1282" s="505" t="s">
        <v>128</v>
      </c>
    </row>
    <row r="1283" spans="2:7" ht="16.5" hidden="1" customHeight="1" x14ac:dyDescent="0.3">
      <c r="B1283" s="511">
        <v>44925</v>
      </c>
      <c r="C1283" s="504" t="s">
        <v>9</v>
      </c>
      <c r="D1283" s="512"/>
      <c r="E1283" s="397" t="s">
        <v>127</v>
      </c>
      <c r="F1283" s="513">
        <v>100000</v>
      </c>
      <c r="G1283" s="505" t="s">
        <v>128</v>
      </c>
    </row>
    <row r="1284" spans="2:7" ht="16.5" hidden="1" customHeight="1" x14ac:dyDescent="0.3">
      <c r="B1284" s="511">
        <v>44925</v>
      </c>
      <c r="C1284" s="504" t="s">
        <v>9</v>
      </c>
      <c r="D1284" s="512"/>
      <c r="E1284" s="397" t="s">
        <v>127</v>
      </c>
      <c r="F1284" s="513">
        <v>40000</v>
      </c>
      <c r="G1284" s="505" t="s">
        <v>128</v>
      </c>
    </row>
    <row r="1285" spans="2:7" ht="16.5" hidden="1" customHeight="1" x14ac:dyDescent="0.3">
      <c r="B1285" s="511">
        <v>44925</v>
      </c>
      <c r="C1285" s="504" t="s">
        <v>9</v>
      </c>
      <c r="D1285" s="512"/>
      <c r="E1285" s="397" t="s">
        <v>127</v>
      </c>
      <c r="F1285" s="513">
        <v>20000</v>
      </c>
      <c r="G1285" s="505" t="s">
        <v>128</v>
      </c>
    </row>
    <row r="1286" spans="2:7" ht="17.25" hidden="1" customHeight="1" thickBot="1" x14ac:dyDescent="0.35">
      <c r="B1286" s="514">
        <v>44926</v>
      </c>
      <c r="C1286" s="506" t="s">
        <v>9</v>
      </c>
      <c r="D1286" s="515"/>
      <c r="E1286" s="507" t="s">
        <v>127</v>
      </c>
      <c r="F1286" s="516">
        <v>200000</v>
      </c>
      <c r="G1286" s="321" t="s">
        <v>128</v>
      </c>
    </row>
    <row r="1287" spans="2:7" hidden="1" x14ac:dyDescent="0.3">
      <c r="B1287" s="508">
        <v>44927</v>
      </c>
      <c r="C1287" s="502" t="s">
        <v>9</v>
      </c>
      <c r="D1287" s="509"/>
      <c r="E1287" s="423" t="s">
        <v>127</v>
      </c>
      <c r="F1287" s="510">
        <v>10000</v>
      </c>
      <c r="G1287" s="503" t="s">
        <v>128</v>
      </c>
    </row>
    <row r="1288" spans="2:7" hidden="1" x14ac:dyDescent="0.3">
      <c r="B1288" s="511">
        <v>44927</v>
      </c>
      <c r="C1288" s="504" t="s">
        <v>9</v>
      </c>
      <c r="D1288" s="512"/>
      <c r="E1288" s="397" t="s">
        <v>127</v>
      </c>
      <c r="F1288" s="513">
        <v>30000</v>
      </c>
      <c r="G1288" s="505" t="s">
        <v>128</v>
      </c>
    </row>
    <row r="1289" spans="2:7" hidden="1" x14ac:dyDescent="0.3">
      <c r="B1289" s="511">
        <v>44928</v>
      </c>
      <c r="C1289" s="504" t="s">
        <v>9</v>
      </c>
      <c r="D1289" s="512"/>
      <c r="E1289" s="397" t="s">
        <v>127</v>
      </c>
      <c r="F1289" s="513">
        <v>50000</v>
      </c>
      <c r="G1289" s="505" t="s">
        <v>128</v>
      </c>
    </row>
    <row r="1290" spans="2:7" hidden="1" x14ac:dyDescent="0.3">
      <c r="B1290" s="511">
        <v>44928</v>
      </c>
      <c r="C1290" s="504" t="s">
        <v>9</v>
      </c>
      <c r="D1290" s="512"/>
      <c r="E1290" s="397" t="s">
        <v>127</v>
      </c>
      <c r="F1290" s="513">
        <v>10000</v>
      </c>
      <c r="G1290" s="505" t="s">
        <v>128</v>
      </c>
    </row>
    <row r="1291" spans="2:7" hidden="1" x14ac:dyDescent="0.3">
      <c r="B1291" s="511">
        <v>44928</v>
      </c>
      <c r="C1291" s="504" t="s">
        <v>9</v>
      </c>
      <c r="D1291" s="512"/>
      <c r="E1291" s="397" t="s">
        <v>127</v>
      </c>
      <c r="F1291" s="513">
        <v>60000</v>
      </c>
      <c r="G1291" s="505" t="s">
        <v>128</v>
      </c>
    </row>
    <row r="1292" spans="2:7" hidden="1" x14ac:dyDescent="0.3">
      <c r="B1292" s="511">
        <v>44928</v>
      </c>
      <c r="C1292" s="504" t="s">
        <v>9</v>
      </c>
      <c r="D1292" s="512"/>
      <c r="E1292" s="397" t="s">
        <v>127</v>
      </c>
      <c r="F1292" s="513">
        <v>20000</v>
      </c>
      <c r="G1292" s="505" t="s">
        <v>128</v>
      </c>
    </row>
    <row r="1293" spans="2:7" hidden="1" x14ac:dyDescent="0.3">
      <c r="B1293" s="511">
        <v>44930</v>
      </c>
      <c r="C1293" s="504" t="s">
        <v>9</v>
      </c>
      <c r="D1293" s="512"/>
      <c r="E1293" s="397" t="s">
        <v>127</v>
      </c>
      <c r="F1293" s="513">
        <v>250000</v>
      </c>
      <c r="G1293" s="505" t="s">
        <v>128</v>
      </c>
    </row>
    <row r="1294" spans="2:7" hidden="1" x14ac:dyDescent="0.3">
      <c r="B1294" s="511">
        <v>44931</v>
      </c>
      <c r="C1294" s="504" t="s">
        <v>9</v>
      </c>
      <c r="D1294" s="512"/>
      <c r="E1294" s="397" t="s">
        <v>127</v>
      </c>
      <c r="F1294" s="513">
        <v>100000</v>
      </c>
      <c r="G1294" s="505" t="s">
        <v>128</v>
      </c>
    </row>
    <row r="1295" spans="2:7" hidden="1" x14ac:dyDescent="0.3">
      <c r="B1295" s="511">
        <v>44931</v>
      </c>
      <c r="C1295" s="504" t="s">
        <v>9</v>
      </c>
      <c r="D1295" s="512"/>
      <c r="E1295" s="397" t="s">
        <v>127</v>
      </c>
      <c r="F1295" s="513">
        <v>2000000</v>
      </c>
      <c r="G1295" s="505" t="s">
        <v>128</v>
      </c>
    </row>
    <row r="1296" spans="2:7" hidden="1" x14ac:dyDescent="0.3">
      <c r="B1296" s="511">
        <v>44932</v>
      </c>
      <c r="C1296" s="504" t="s">
        <v>9</v>
      </c>
      <c r="D1296" s="512"/>
      <c r="E1296" s="397" t="s">
        <v>127</v>
      </c>
      <c r="F1296" s="513">
        <v>40000</v>
      </c>
      <c r="G1296" s="505" t="s">
        <v>128</v>
      </c>
    </row>
    <row r="1297" spans="2:7" hidden="1" x14ac:dyDescent="0.3">
      <c r="B1297" s="511">
        <v>44935</v>
      </c>
      <c r="C1297" s="504" t="s">
        <v>9</v>
      </c>
      <c r="D1297" s="512"/>
      <c r="E1297" s="397" t="s">
        <v>127</v>
      </c>
      <c r="F1297" s="513">
        <v>10000</v>
      </c>
      <c r="G1297" s="505" t="s">
        <v>128</v>
      </c>
    </row>
    <row r="1298" spans="2:7" hidden="1" x14ac:dyDescent="0.3">
      <c r="B1298" s="511">
        <v>44935</v>
      </c>
      <c r="C1298" s="504" t="s">
        <v>9</v>
      </c>
      <c r="D1298" s="512"/>
      <c r="E1298" s="397" t="s">
        <v>127</v>
      </c>
      <c r="F1298" s="513">
        <v>475000</v>
      </c>
      <c r="G1298" s="505" t="s">
        <v>128</v>
      </c>
    </row>
    <row r="1299" spans="2:7" hidden="1" x14ac:dyDescent="0.3">
      <c r="B1299" s="511">
        <v>44936</v>
      </c>
      <c r="C1299" s="504" t="s">
        <v>9</v>
      </c>
      <c r="D1299" s="512"/>
      <c r="E1299" s="397" t="s">
        <v>127</v>
      </c>
      <c r="F1299" s="513">
        <v>50000</v>
      </c>
      <c r="G1299" s="505" t="s">
        <v>128</v>
      </c>
    </row>
    <row r="1300" spans="2:7" hidden="1" x14ac:dyDescent="0.3">
      <c r="B1300" s="511">
        <v>44936</v>
      </c>
      <c r="C1300" s="504" t="s">
        <v>9</v>
      </c>
      <c r="D1300" s="512"/>
      <c r="E1300" s="397" t="s">
        <v>127</v>
      </c>
      <c r="F1300" s="513">
        <v>10000</v>
      </c>
      <c r="G1300" s="505" t="s">
        <v>128</v>
      </c>
    </row>
    <row r="1301" spans="2:7" hidden="1" x14ac:dyDescent="0.3">
      <c r="B1301" s="511">
        <v>44936</v>
      </c>
      <c r="C1301" s="504" t="s">
        <v>9</v>
      </c>
      <c r="D1301" s="512"/>
      <c r="E1301" s="397" t="s">
        <v>127</v>
      </c>
      <c r="F1301" s="513">
        <v>20000</v>
      </c>
      <c r="G1301" s="505" t="s">
        <v>128</v>
      </c>
    </row>
    <row r="1302" spans="2:7" hidden="1" x14ac:dyDescent="0.3">
      <c r="B1302" s="511">
        <v>44936</v>
      </c>
      <c r="C1302" s="504" t="s">
        <v>9</v>
      </c>
      <c r="D1302" s="512"/>
      <c r="E1302" s="397" t="s">
        <v>127</v>
      </c>
      <c r="F1302" s="513">
        <v>10000</v>
      </c>
      <c r="G1302" s="505" t="s">
        <v>128</v>
      </c>
    </row>
    <row r="1303" spans="2:7" hidden="1" x14ac:dyDescent="0.3">
      <c r="B1303" s="511">
        <v>44937</v>
      </c>
      <c r="C1303" s="504" t="s">
        <v>9</v>
      </c>
      <c r="D1303" s="512"/>
      <c r="E1303" s="397" t="s">
        <v>127</v>
      </c>
      <c r="F1303" s="513">
        <v>30000</v>
      </c>
      <c r="G1303" s="505" t="s">
        <v>128</v>
      </c>
    </row>
    <row r="1304" spans="2:7" hidden="1" x14ac:dyDescent="0.3">
      <c r="B1304" s="511">
        <v>44937</v>
      </c>
      <c r="C1304" s="504" t="s">
        <v>9</v>
      </c>
      <c r="D1304" s="512"/>
      <c r="E1304" s="397" t="s">
        <v>127</v>
      </c>
      <c r="F1304" s="513">
        <v>20000</v>
      </c>
      <c r="G1304" s="505" t="s">
        <v>128</v>
      </c>
    </row>
    <row r="1305" spans="2:7" hidden="1" x14ac:dyDescent="0.3">
      <c r="B1305" s="511">
        <v>44938</v>
      </c>
      <c r="C1305" s="504" t="s">
        <v>9</v>
      </c>
      <c r="D1305" s="512"/>
      <c r="E1305" s="397" t="s">
        <v>127</v>
      </c>
      <c r="F1305" s="513">
        <v>80000</v>
      </c>
      <c r="G1305" s="505" t="s">
        <v>128</v>
      </c>
    </row>
    <row r="1306" spans="2:7" hidden="1" x14ac:dyDescent="0.3">
      <c r="B1306" s="511">
        <v>44939</v>
      </c>
      <c r="C1306" s="504" t="s">
        <v>9</v>
      </c>
      <c r="D1306" s="512"/>
      <c r="E1306" s="397" t="s">
        <v>127</v>
      </c>
      <c r="F1306" s="513">
        <v>10000</v>
      </c>
      <c r="G1306" s="505" t="s">
        <v>128</v>
      </c>
    </row>
    <row r="1307" spans="2:7" hidden="1" x14ac:dyDescent="0.3">
      <c r="B1307" s="511">
        <v>44943</v>
      </c>
      <c r="C1307" s="504" t="s">
        <v>9</v>
      </c>
      <c r="D1307" s="512"/>
      <c r="E1307" s="397" t="s">
        <v>127</v>
      </c>
      <c r="F1307" s="513">
        <v>100000</v>
      </c>
      <c r="G1307" s="505" t="s">
        <v>128</v>
      </c>
    </row>
    <row r="1308" spans="2:7" hidden="1" x14ac:dyDescent="0.3">
      <c r="B1308" s="511">
        <v>44944</v>
      </c>
      <c r="C1308" s="504" t="s">
        <v>9</v>
      </c>
      <c r="D1308" s="512"/>
      <c r="E1308" s="397" t="s">
        <v>127</v>
      </c>
      <c r="F1308" s="513">
        <v>1545000</v>
      </c>
      <c r="G1308" s="505" t="s">
        <v>128</v>
      </c>
    </row>
    <row r="1309" spans="2:7" hidden="1" x14ac:dyDescent="0.3">
      <c r="B1309" s="511">
        <v>44945</v>
      </c>
      <c r="C1309" s="504" t="s">
        <v>9</v>
      </c>
      <c r="D1309" s="512"/>
      <c r="E1309" s="397" t="s">
        <v>127</v>
      </c>
      <c r="F1309" s="513">
        <v>30000</v>
      </c>
      <c r="G1309" s="505" t="s">
        <v>128</v>
      </c>
    </row>
    <row r="1310" spans="2:7" hidden="1" x14ac:dyDescent="0.3">
      <c r="B1310" s="511">
        <v>44946</v>
      </c>
      <c r="C1310" s="504" t="s">
        <v>9</v>
      </c>
      <c r="D1310" s="512"/>
      <c r="E1310" s="397" t="s">
        <v>127</v>
      </c>
      <c r="F1310" s="513">
        <v>20000</v>
      </c>
      <c r="G1310" s="505" t="s">
        <v>128</v>
      </c>
    </row>
    <row r="1311" spans="2:7" hidden="1" x14ac:dyDescent="0.3">
      <c r="B1311" s="511">
        <v>44946</v>
      </c>
      <c r="C1311" s="504" t="s">
        <v>9</v>
      </c>
      <c r="D1311" s="512"/>
      <c r="E1311" s="397" t="s">
        <v>127</v>
      </c>
      <c r="F1311" s="513">
        <v>20000</v>
      </c>
      <c r="G1311" s="505" t="s">
        <v>128</v>
      </c>
    </row>
    <row r="1312" spans="2:7" hidden="1" x14ac:dyDescent="0.3">
      <c r="B1312" s="511">
        <v>44946</v>
      </c>
      <c r="C1312" s="504" t="s">
        <v>9</v>
      </c>
      <c r="D1312" s="512"/>
      <c r="E1312" s="397" t="s">
        <v>127</v>
      </c>
      <c r="F1312" s="513">
        <v>10000</v>
      </c>
      <c r="G1312" s="505" t="s">
        <v>128</v>
      </c>
    </row>
    <row r="1313" spans="2:7" hidden="1" x14ac:dyDescent="0.3">
      <c r="B1313" s="511">
        <v>44949</v>
      </c>
      <c r="C1313" s="504" t="s">
        <v>9</v>
      </c>
      <c r="D1313" s="512"/>
      <c r="E1313" s="397" t="s">
        <v>127</v>
      </c>
      <c r="F1313" s="513">
        <v>10000</v>
      </c>
      <c r="G1313" s="505" t="s">
        <v>128</v>
      </c>
    </row>
    <row r="1314" spans="2:7" hidden="1" x14ac:dyDescent="0.3">
      <c r="B1314" s="511">
        <v>44951</v>
      </c>
      <c r="C1314" s="504" t="s">
        <v>9</v>
      </c>
      <c r="D1314" s="512"/>
      <c r="E1314" s="397" t="s">
        <v>127</v>
      </c>
      <c r="F1314" s="513">
        <v>200000</v>
      </c>
      <c r="G1314" s="505" t="s">
        <v>128</v>
      </c>
    </row>
    <row r="1315" spans="2:7" hidden="1" x14ac:dyDescent="0.3">
      <c r="B1315" s="511">
        <v>44952</v>
      </c>
      <c r="C1315" s="504" t="s">
        <v>9</v>
      </c>
      <c r="D1315" s="512"/>
      <c r="E1315" s="397" t="s">
        <v>127</v>
      </c>
      <c r="F1315" s="513">
        <v>100000</v>
      </c>
      <c r="G1315" s="505" t="s">
        <v>128</v>
      </c>
    </row>
    <row r="1316" spans="2:7" hidden="1" x14ac:dyDescent="0.3">
      <c r="B1316" s="511">
        <v>44952</v>
      </c>
      <c r="C1316" s="504" t="s">
        <v>9</v>
      </c>
      <c r="D1316" s="512"/>
      <c r="E1316" s="397" t="s">
        <v>127</v>
      </c>
      <c r="F1316" s="513">
        <v>100000</v>
      </c>
      <c r="G1316" s="505" t="s">
        <v>128</v>
      </c>
    </row>
    <row r="1317" spans="2:7" hidden="1" x14ac:dyDescent="0.3">
      <c r="B1317" s="511">
        <v>44953</v>
      </c>
      <c r="C1317" s="504" t="s">
        <v>9</v>
      </c>
      <c r="D1317" s="512"/>
      <c r="E1317" s="397" t="s">
        <v>127</v>
      </c>
      <c r="F1317" s="513">
        <v>1130000</v>
      </c>
      <c r="G1317" s="505" t="s">
        <v>128</v>
      </c>
    </row>
    <row r="1318" spans="2:7" hidden="1" x14ac:dyDescent="0.3">
      <c r="B1318" s="511">
        <v>44953</v>
      </c>
      <c r="C1318" s="504" t="s">
        <v>9</v>
      </c>
      <c r="D1318" s="512"/>
      <c r="E1318" s="397" t="s">
        <v>127</v>
      </c>
      <c r="F1318" s="513">
        <v>50000</v>
      </c>
      <c r="G1318" s="505" t="s">
        <v>128</v>
      </c>
    </row>
    <row r="1319" spans="2:7" hidden="1" x14ac:dyDescent="0.3">
      <c r="B1319" s="511">
        <v>44956</v>
      </c>
      <c r="C1319" s="504" t="s">
        <v>9</v>
      </c>
      <c r="D1319" s="512"/>
      <c r="E1319" s="397" t="s">
        <v>127</v>
      </c>
      <c r="F1319" s="513">
        <v>30000</v>
      </c>
      <c r="G1319" s="505" t="s">
        <v>128</v>
      </c>
    </row>
    <row r="1320" spans="2:7" hidden="1" x14ac:dyDescent="0.3">
      <c r="B1320" s="511">
        <v>44956</v>
      </c>
      <c r="C1320" s="504" t="s">
        <v>9</v>
      </c>
      <c r="D1320" s="512"/>
      <c r="E1320" s="397" t="s">
        <v>127</v>
      </c>
      <c r="F1320" s="513">
        <v>10000</v>
      </c>
      <c r="G1320" s="505" t="s">
        <v>128</v>
      </c>
    </row>
    <row r="1321" spans="2:7" hidden="1" x14ac:dyDescent="0.3">
      <c r="B1321" s="511">
        <v>44956</v>
      </c>
      <c r="C1321" s="504" t="s">
        <v>9</v>
      </c>
      <c r="D1321" s="512"/>
      <c r="E1321" s="397" t="s">
        <v>127</v>
      </c>
      <c r="F1321" s="513">
        <v>140000</v>
      </c>
      <c r="G1321" s="505" t="s">
        <v>128</v>
      </c>
    </row>
    <row r="1322" spans="2:7" hidden="1" x14ac:dyDescent="0.3">
      <c r="B1322" s="511">
        <v>44957</v>
      </c>
      <c r="C1322" s="504" t="s">
        <v>9</v>
      </c>
      <c r="D1322" s="512"/>
      <c r="E1322" s="397" t="s">
        <v>127</v>
      </c>
      <c r="F1322" s="513">
        <v>50000</v>
      </c>
      <c r="G1322" s="505" t="s">
        <v>128</v>
      </c>
    </row>
    <row r="1323" spans="2:7" hidden="1" x14ac:dyDescent="0.3">
      <c r="B1323" s="511">
        <v>44957</v>
      </c>
      <c r="C1323" s="504" t="s">
        <v>9</v>
      </c>
      <c r="D1323" s="512"/>
      <c r="E1323" s="397" t="s">
        <v>127</v>
      </c>
      <c r="F1323" s="513">
        <v>10000</v>
      </c>
      <c r="G1323" s="505" t="s">
        <v>128</v>
      </c>
    </row>
    <row r="1324" spans="2:7" hidden="1" x14ac:dyDescent="0.3">
      <c r="B1324" s="511">
        <v>44957</v>
      </c>
      <c r="C1324" s="504" t="s">
        <v>9</v>
      </c>
      <c r="D1324" s="512"/>
      <c r="E1324" s="397" t="s">
        <v>127</v>
      </c>
      <c r="F1324" s="513">
        <v>20000</v>
      </c>
      <c r="G1324" s="505" t="s">
        <v>128</v>
      </c>
    </row>
    <row r="1325" spans="2:7" ht="17.25" hidden="1" thickBot="1" x14ac:dyDescent="0.35">
      <c r="B1325" s="514">
        <v>44957</v>
      </c>
      <c r="C1325" s="506" t="s">
        <v>9</v>
      </c>
      <c r="D1325" s="515"/>
      <c r="E1325" s="507" t="s">
        <v>127</v>
      </c>
      <c r="F1325" s="516">
        <v>20000</v>
      </c>
      <c r="G1325" s="321" t="s">
        <v>128</v>
      </c>
    </row>
    <row r="1326" spans="2:7" hidden="1" x14ac:dyDescent="0.3">
      <c r="B1326" s="508">
        <v>44958</v>
      </c>
      <c r="C1326" s="502" t="s">
        <v>9</v>
      </c>
      <c r="D1326" s="509"/>
      <c r="E1326" s="423" t="s">
        <v>127</v>
      </c>
      <c r="F1326" s="510">
        <v>30000</v>
      </c>
      <c r="G1326" s="503" t="s">
        <v>128</v>
      </c>
    </row>
    <row r="1327" spans="2:7" hidden="1" x14ac:dyDescent="0.3">
      <c r="B1327" s="511">
        <v>44958</v>
      </c>
      <c r="C1327" s="504" t="s">
        <v>9</v>
      </c>
      <c r="D1327" s="512"/>
      <c r="E1327" s="397" t="s">
        <v>127</v>
      </c>
      <c r="F1327" s="513">
        <v>10000</v>
      </c>
      <c r="G1327" s="505" t="s">
        <v>128</v>
      </c>
    </row>
    <row r="1328" spans="2:7" hidden="1" x14ac:dyDescent="0.3">
      <c r="B1328" s="511">
        <v>44958</v>
      </c>
      <c r="C1328" s="504" t="s">
        <v>9</v>
      </c>
      <c r="D1328" s="512"/>
      <c r="E1328" s="397" t="s">
        <v>127</v>
      </c>
      <c r="F1328" s="513">
        <v>70000</v>
      </c>
      <c r="G1328" s="505" t="s">
        <v>128</v>
      </c>
    </row>
    <row r="1329" spans="2:7" hidden="1" x14ac:dyDescent="0.3">
      <c r="B1329" s="511">
        <v>44959</v>
      </c>
      <c r="C1329" s="504" t="s">
        <v>9</v>
      </c>
      <c r="D1329" s="512"/>
      <c r="E1329" s="397" t="s">
        <v>127</v>
      </c>
      <c r="F1329" s="513">
        <v>10000</v>
      </c>
      <c r="G1329" s="505" t="s">
        <v>128</v>
      </c>
    </row>
    <row r="1330" spans="2:7" hidden="1" x14ac:dyDescent="0.3">
      <c r="B1330" s="511">
        <v>44960</v>
      </c>
      <c r="C1330" s="504" t="s">
        <v>9</v>
      </c>
      <c r="D1330" s="512"/>
      <c r="E1330" s="397" t="s">
        <v>127</v>
      </c>
      <c r="F1330" s="513">
        <v>250000</v>
      </c>
      <c r="G1330" s="505" t="s">
        <v>128</v>
      </c>
    </row>
    <row r="1331" spans="2:7" hidden="1" x14ac:dyDescent="0.3">
      <c r="B1331" s="511">
        <v>44963</v>
      </c>
      <c r="C1331" s="504" t="s">
        <v>9</v>
      </c>
      <c r="D1331" s="512"/>
      <c r="E1331" s="397" t="s">
        <v>127</v>
      </c>
      <c r="F1331" s="513">
        <v>100000</v>
      </c>
      <c r="G1331" s="505" t="s">
        <v>128</v>
      </c>
    </row>
    <row r="1332" spans="2:7" hidden="1" x14ac:dyDescent="0.3">
      <c r="B1332" s="511">
        <v>44964</v>
      </c>
      <c r="C1332" s="504" t="s">
        <v>9</v>
      </c>
      <c r="D1332" s="512"/>
      <c r="E1332" s="397" t="s">
        <v>127</v>
      </c>
      <c r="F1332" s="513">
        <v>10000</v>
      </c>
      <c r="G1332" s="505" t="s">
        <v>128</v>
      </c>
    </row>
    <row r="1333" spans="2:7" hidden="1" x14ac:dyDescent="0.3">
      <c r="B1333" s="511">
        <v>44965</v>
      </c>
      <c r="C1333" s="504" t="s">
        <v>9</v>
      </c>
      <c r="D1333" s="512"/>
      <c r="E1333" s="397" t="s">
        <v>127</v>
      </c>
      <c r="F1333" s="513">
        <v>495000</v>
      </c>
      <c r="G1333" s="505" t="s">
        <v>128</v>
      </c>
    </row>
    <row r="1334" spans="2:7" hidden="1" x14ac:dyDescent="0.3">
      <c r="B1334" s="511">
        <v>44966</v>
      </c>
      <c r="C1334" s="504" t="s">
        <v>9</v>
      </c>
      <c r="D1334" s="512"/>
      <c r="E1334" s="397" t="s">
        <v>127</v>
      </c>
      <c r="F1334" s="513">
        <v>20000</v>
      </c>
      <c r="G1334" s="505" t="s">
        <v>128</v>
      </c>
    </row>
    <row r="1335" spans="2:7" hidden="1" x14ac:dyDescent="0.3">
      <c r="B1335" s="511">
        <v>44967</v>
      </c>
      <c r="C1335" s="504" t="s">
        <v>9</v>
      </c>
      <c r="D1335" s="512"/>
      <c r="E1335" s="397" t="s">
        <v>127</v>
      </c>
      <c r="F1335" s="513">
        <v>50000</v>
      </c>
      <c r="G1335" s="505" t="s">
        <v>128</v>
      </c>
    </row>
    <row r="1336" spans="2:7" hidden="1" x14ac:dyDescent="0.3">
      <c r="B1336" s="511">
        <v>44967</v>
      </c>
      <c r="C1336" s="504" t="s">
        <v>9</v>
      </c>
      <c r="D1336" s="512"/>
      <c r="E1336" s="397" t="s">
        <v>127</v>
      </c>
      <c r="F1336" s="513">
        <v>10000</v>
      </c>
      <c r="G1336" s="505" t="s">
        <v>128</v>
      </c>
    </row>
    <row r="1337" spans="2:7" hidden="1" x14ac:dyDescent="0.3">
      <c r="B1337" s="511">
        <v>44967</v>
      </c>
      <c r="C1337" s="504" t="s">
        <v>9</v>
      </c>
      <c r="D1337" s="512"/>
      <c r="E1337" s="397" t="s">
        <v>127</v>
      </c>
      <c r="F1337" s="513">
        <v>10000</v>
      </c>
      <c r="G1337" s="505" t="s">
        <v>128</v>
      </c>
    </row>
    <row r="1338" spans="2:7" hidden="1" x14ac:dyDescent="0.3">
      <c r="B1338" s="511">
        <v>44967</v>
      </c>
      <c r="C1338" s="504" t="s">
        <v>9</v>
      </c>
      <c r="D1338" s="512"/>
      <c r="E1338" s="397" t="s">
        <v>127</v>
      </c>
      <c r="F1338" s="513">
        <v>20000</v>
      </c>
      <c r="G1338" s="505" t="s">
        <v>128</v>
      </c>
    </row>
    <row r="1339" spans="2:7" hidden="1" x14ac:dyDescent="0.3">
      <c r="B1339" s="511">
        <v>44967</v>
      </c>
      <c r="C1339" s="504" t="s">
        <v>9</v>
      </c>
      <c r="D1339" s="512"/>
      <c r="E1339" s="397" t="s">
        <v>127</v>
      </c>
      <c r="F1339" s="513">
        <v>10000</v>
      </c>
      <c r="G1339" s="505" t="s">
        <v>128</v>
      </c>
    </row>
    <row r="1340" spans="2:7" hidden="1" x14ac:dyDescent="0.3">
      <c r="B1340" s="511">
        <v>44970</v>
      </c>
      <c r="C1340" s="504" t="s">
        <v>9</v>
      </c>
      <c r="D1340" s="512"/>
      <c r="E1340" s="397" t="s">
        <v>127</v>
      </c>
      <c r="F1340" s="513">
        <v>30000</v>
      </c>
      <c r="G1340" s="505" t="s">
        <v>128</v>
      </c>
    </row>
    <row r="1341" spans="2:7" hidden="1" x14ac:dyDescent="0.3">
      <c r="B1341" s="511">
        <v>44970</v>
      </c>
      <c r="C1341" s="504" t="s">
        <v>9</v>
      </c>
      <c r="D1341" s="512"/>
      <c r="E1341" s="397" t="s">
        <v>127</v>
      </c>
      <c r="F1341" s="513">
        <v>100000</v>
      </c>
      <c r="G1341" s="505" t="s">
        <v>128</v>
      </c>
    </row>
    <row r="1342" spans="2:7" hidden="1" x14ac:dyDescent="0.3">
      <c r="B1342" s="511">
        <v>44972</v>
      </c>
      <c r="C1342" s="504" t="s">
        <v>9</v>
      </c>
      <c r="D1342" s="512"/>
      <c r="E1342" s="397" t="s">
        <v>127</v>
      </c>
      <c r="F1342" s="513">
        <v>100000</v>
      </c>
      <c r="G1342" s="505" t="s">
        <v>128</v>
      </c>
    </row>
    <row r="1343" spans="2:7" hidden="1" x14ac:dyDescent="0.3">
      <c r="B1343" s="511">
        <v>44974</v>
      </c>
      <c r="C1343" s="504" t="s">
        <v>9</v>
      </c>
      <c r="D1343" s="512"/>
      <c r="E1343" s="397" t="s">
        <v>127</v>
      </c>
      <c r="F1343" s="513">
        <v>1225000</v>
      </c>
      <c r="G1343" s="505" t="s">
        <v>128</v>
      </c>
    </row>
    <row r="1344" spans="2:7" hidden="1" x14ac:dyDescent="0.3">
      <c r="B1344" s="511">
        <v>44977</v>
      </c>
      <c r="C1344" s="504" t="s">
        <v>9</v>
      </c>
      <c r="D1344" s="512"/>
      <c r="E1344" s="397" t="s">
        <v>127</v>
      </c>
      <c r="F1344" s="513">
        <v>20000</v>
      </c>
      <c r="G1344" s="505" t="s">
        <v>128</v>
      </c>
    </row>
    <row r="1345" spans="2:7" hidden="1" x14ac:dyDescent="0.3">
      <c r="B1345" s="511">
        <v>44977</v>
      </c>
      <c r="C1345" s="504" t="s">
        <v>9</v>
      </c>
      <c r="D1345" s="512"/>
      <c r="E1345" s="397" t="s">
        <v>127</v>
      </c>
      <c r="F1345" s="513">
        <v>20000</v>
      </c>
      <c r="G1345" s="505" t="s">
        <v>128</v>
      </c>
    </row>
    <row r="1346" spans="2:7" hidden="1" x14ac:dyDescent="0.3">
      <c r="B1346" s="511">
        <v>44977</v>
      </c>
      <c r="C1346" s="504" t="s">
        <v>9</v>
      </c>
      <c r="D1346" s="512"/>
      <c r="E1346" s="397" t="s">
        <v>127</v>
      </c>
      <c r="F1346" s="513">
        <v>40000</v>
      </c>
      <c r="G1346" s="505" t="s">
        <v>128</v>
      </c>
    </row>
    <row r="1347" spans="2:7" hidden="1" x14ac:dyDescent="0.3">
      <c r="B1347" s="511">
        <v>44979</v>
      </c>
      <c r="C1347" s="504" t="s">
        <v>9</v>
      </c>
      <c r="D1347" s="512"/>
      <c r="E1347" s="397" t="s">
        <v>127</v>
      </c>
      <c r="F1347" s="513">
        <v>200000</v>
      </c>
      <c r="G1347" s="505" t="s">
        <v>128</v>
      </c>
    </row>
    <row r="1348" spans="2:7" hidden="1" x14ac:dyDescent="0.3">
      <c r="B1348" s="511">
        <v>44980</v>
      </c>
      <c r="C1348" s="504" t="s">
        <v>9</v>
      </c>
      <c r="D1348" s="512"/>
      <c r="E1348" s="397" t="s">
        <v>127</v>
      </c>
      <c r="F1348" s="513">
        <v>70000</v>
      </c>
      <c r="G1348" s="505" t="s">
        <v>128</v>
      </c>
    </row>
    <row r="1349" spans="2:7" hidden="1" x14ac:dyDescent="0.3">
      <c r="B1349" s="511">
        <v>44980</v>
      </c>
      <c r="C1349" s="504" t="s">
        <v>9</v>
      </c>
      <c r="D1349" s="512"/>
      <c r="E1349" s="397" t="s">
        <v>127</v>
      </c>
      <c r="F1349" s="513">
        <v>30000</v>
      </c>
      <c r="G1349" s="505" t="s">
        <v>128</v>
      </c>
    </row>
    <row r="1350" spans="2:7" hidden="1" x14ac:dyDescent="0.3">
      <c r="B1350" s="511">
        <v>44981</v>
      </c>
      <c r="C1350" s="504" t="s">
        <v>9</v>
      </c>
      <c r="D1350" s="512"/>
      <c r="E1350" s="397" t="s">
        <v>127</v>
      </c>
      <c r="F1350" s="513">
        <v>20000</v>
      </c>
      <c r="G1350" s="505" t="s">
        <v>128</v>
      </c>
    </row>
    <row r="1351" spans="2:7" hidden="1" x14ac:dyDescent="0.3">
      <c r="B1351" s="511">
        <v>44983</v>
      </c>
      <c r="C1351" s="504" t="s">
        <v>9</v>
      </c>
      <c r="D1351" s="512"/>
      <c r="E1351" s="397" t="s">
        <v>127</v>
      </c>
      <c r="F1351" s="513">
        <v>10000</v>
      </c>
      <c r="G1351" s="505" t="s">
        <v>128</v>
      </c>
    </row>
    <row r="1352" spans="2:7" hidden="1" x14ac:dyDescent="0.3">
      <c r="B1352" s="511">
        <v>44984</v>
      </c>
      <c r="C1352" s="504" t="s">
        <v>9</v>
      </c>
      <c r="D1352" s="512"/>
      <c r="E1352" s="397" t="s">
        <v>127</v>
      </c>
      <c r="F1352" s="513">
        <v>50000</v>
      </c>
      <c r="G1352" s="505" t="s">
        <v>128</v>
      </c>
    </row>
    <row r="1353" spans="2:7" hidden="1" x14ac:dyDescent="0.3">
      <c r="B1353" s="511">
        <v>44984</v>
      </c>
      <c r="C1353" s="504" t="s">
        <v>9</v>
      </c>
      <c r="D1353" s="512"/>
      <c r="E1353" s="397" t="s">
        <v>127</v>
      </c>
      <c r="F1353" s="513">
        <v>10000</v>
      </c>
      <c r="G1353" s="505" t="s">
        <v>128</v>
      </c>
    </row>
    <row r="1354" spans="2:7" hidden="1" x14ac:dyDescent="0.3">
      <c r="B1354" s="511">
        <v>44984</v>
      </c>
      <c r="C1354" s="504" t="s">
        <v>9</v>
      </c>
      <c r="D1354" s="512"/>
      <c r="E1354" s="397" t="s">
        <v>127</v>
      </c>
      <c r="F1354" s="513">
        <v>50000</v>
      </c>
      <c r="G1354" s="505" t="s">
        <v>128</v>
      </c>
    </row>
    <row r="1355" spans="2:7" hidden="1" x14ac:dyDescent="0.3">
      <c r="B1355" s="511">
        <v>44985</v>
      </c>
      <c r="C1355" s="504" t="s">
        <v>9</v>
      </c>
      <c r="D1355" s="512"/>
      <c r="E1355" s="397" t="s">
        <v>127</v>
      </c>
      <c r="F1355" s="513">
        <v>30000</v>
      </c>
      <c r="G1355" s="505" t="s">
        <v>128</v>
      </c>
    </row>
    <row r="1356" spans="2:7" hidden="1" x14ac:dyDescent="0.3">
      <c r="B1356" s="511">
        <v>44985</v>
      </c>
      <c r="C1356" s="504" t="s">
        <v>9</v>
      </c>
      <c r="D1356" s="512"/>
      <c r="E1356" s="397" t="s">
        <v>127</v>
      </c>
      <c r="F1356" s="513">
        <v>50000</v>
      </c>
      <c r="G1356" s="505" t="s">
        <v>128</v>
      </c>
    </row>
    <row r="1357" spans="2:7" hidden="1" x14ac:dyDescent="0.3">
      <c r="B1357" s="511">
        <v>44985</v>
      </c>
      <c r="C1357" s="504" t="s">
        <v>9</v>
      </c>
      <c r="D1357" s="512"/>
      <c r="E1357" s="397" t="s">
        <v>127</v>
      </c>
      <c r="F1357" s="513">
        <v>10000</v>
      </c>
      <c r="G1357" s="505" t="s">
        <v>128</v>
      </c>
    </row>
    <row r="1358" spans="2:7" hidden="1" x14ac:dyDescent="0.3">
      <c r="B1358" s="511">
        <v>44985</v>
      </c>
      <c r="C1358" s="504" t="s">
        <v>9</v>
      </c>
      <c r="D1358" s="512"/>
      <c r="E1358" s="397" t="s">
        <v>127</v>
      </c>
      <c r="F1358" s="513">
        <v>100000</v>
      </c>
      <c r="G1358" s="505" t="s">
        <v>128</v>
      </c>
    </row>
    <row r="1359" spans="2:7" hidden="1" x14ac:dyDescent="0.3">
      <c r="B1359" s="511">
        <v>44985</v>
      </c>
      <c r="C1359" s="504" t="s">
        <v>9</v>
      </c>
      <c r="D1359" s="512"/>
      <c r="E1359" s="397" t="s">
        <v>127</v>
      </c>
      <c r="F1359" s="513">
        <v>10000</v>
      </c>
      <c r="G1359" s="505" t="s">
        <v>128</v>
      </c>
    </row>
    <row r="1360" spans="2:7" hidden="1" x14ac:dyDescent="0.3">
      <c r="B1360" s="511">
        <v>44985</v>
      </c>
      <c r="C1360" s="504" t="s">
        <v>9</v>
      </c>
      <c r="D1360" s="512"/>
      <c r="E1360" s="397" t="s">
        <v>127</v>
      </c>
      <c r="F1360" s="513">
        <v>20000</v>
      </c>
      <c r="G1360" s="505" t="s">
        <v>128</v>
      </c>
    </row>
    <row r="1361" spans="2:7" hidden="1" x14ac:dyDescent="0.3">
      <c r="B1361" s="511">
        <v>44985</v>
      </c>
      <c r="C1361" s="504" t="s">
        <v>717</v>
      </c>
      <c r="D1361" s="512"/>
      <c r="E1361" s="397" t="s">
        <v>718</v>
      </c>
      <c r="F1361" s="513">
        <v>20000</v>
      </c>
      <c r="G1361" s="505" t="s">
        <v>719</v>
      </c>
    </row>
    <row r="1362" spans="2:7" ht="17.25" hidden="1" thickBot="1" x14ac:dyDescent="0.35">
      <c r="B1362" s="514">
        <v>44985</v>
      </c>
      <c r="C1362" s="506" t="s">
        <v>9</v>
      </c>
      <c r="D1362" s="515"/>
      <c r="E1362" s="507" t="s">
        <v>127</v>
      </c>
      <c r="F1362" s="516">
        <v>20000</v>
      </c>
      <c r="G1362" s="321" t="s">
        <v>128</v>
      </c>
    </row>
    <row r="1363" spans="2:7" hidden="1" x14ac:dyDescent="0.3">
      <c r="B1363" s="508">
        <v>44986</v>
      </c>
      <c r="C1363" s="502" t="s">
        <v>9</v>
      </c>
      <c r="D1363" s="509"/>
      <c r="E1363" s="423" t="s">
        <v>127</v>
      </c>
      <c r="F1363" s="510">
        <v>30000</v>
      </c>
      <c r="G1363" s="503" t="s">
        <v>128</v>
      </c>
    </row>
    <row r="1364" spans="2:7" hidden="1" x14ac:dyDescent="0.3">
      <c r="B1364" s="511">
        <v>44987</v>
      </c>
      <c r="C1364" s="504" t="s">
        <v>9</v>
      </c>
      <c r="D1364" s="512"/>
      <c r="E1364" s="397" t="s">
        <v>127</v>
      </c>
      <c r="F1364" s="513">
        <v>10000</v>
      </c>
      <c r="G1364" s="505" t="s">
        <v>128</v>
      </c>
    </row>
    <row r="1365" spans="2:7" hidden="1" x14ac:dyDescent="0.3">
      <c r="B1365" s="511">
        <v>44987</v>
      </c>
      <c r="C1365" s="504" t="s">
        <v>9</v>
      </c>
      <c r="D1365" s="512"/>
      <c r="E1365" s="397" t="s">
        <v>127</v>
      </c>
      <c r="F1365" s="513">
        <v>1175000</v>
      </c>
      <c r="G1365" s="505" t="s">
        <v>128</v>
      </c>
    </row>
    <row r="1366" spans="2:7" hidden="1" x14ac:dyDescent="0.3">
      <c r="B1366" s="511">
        <v>44991</v>
      </c>
      <c r="C1366" s="504" t="s">
        <v>9</v>
      </c>
      <c r="D1366" s="512"/>
      <c r="E1366" s="397" t="s">
        <v>127</v>
      </c>
      <c r="F1366" s="513">
        <v>100000</v>
      </c>
      <c r="G1366" s="505" t="s">
        <v>128</v>
      </c>
    </row>
    <row r="1367" spans="2:7" hidden="1" x14ac:dyDescent="0.3">
      <c r="B1367" s="511">
        <v>44991</v>
      </c>
      <c r="C1367" s="504" t="s">
        <v>9</v>
      </c>
      <c r="D1367" s="512"/>
      <c r="E1367" s="397" t="s">
        <v>127</v>
      </c>
      <c r="F1367" s="513">
        <v>315000</v>
      </c>
      <c r="G1367" s="505" t="s">
        <v>128</v>
      </c>
    </row>
    <row r="1368" spans="2:7" hidden="1" x14ac:dyDescent="0.3">
      <c r="B1368" s="511">
        <v>44993</v>
      </c>
      <c r="C1368" s="504" t="s">
        <v>9</v>
      </c>
      <c r="D1368" s="512"/>
      <c r="E1368" s="397" t="s">
        <v>127</v>
      </c>
      <c r="F1368" s="513">
        <v>565000</v>
      </c>
      <c r="G1368" s="505" t="s">
        <v>128</v>
      </c>
    </row>
    <row r="1369" spans="2:7" hidden="1" x14ac:dyDescent="0.3">
      <c r="B1369" s="511">
        <v>44994</v>
      </c>
      <c r="C1369" s="504" t="s">
        <v>9</v>
      </c>
      <c r="D1369" s="512"/>
      <c r="E1369" s="397" t="s">
        <v>127</v>
      </c>
      <c r="F1369" s="513">
        <v>20000</v>
      </c>
      <c r="G1369" s="505" t="s">
        <v>128</v>
      </c>
    </row>
    <row r="1370" spans="2:7" hidden="1" x14ac:dyDescent="0.3">
      <c r="B1370" s="511">
        <v>44995</v>
      </c>
      <c r="C1370" s="504" t="s">
        <v>9</v>
      </c>
      <c r="D1370" s="512"/>
      <c r="E1370" s="397" t="s">
        <v>127</v>
      </c>
      <c r="F1370" s="513">
        <v>50000</v>
      </c>
      <c r="G1370" s="505" t="s">
        <v>128</v>
      </c>
    </row>
    <row r="1371" spans="2:7" hidden="1" x14ac:dyDescent="0.3">
      <c r="B1371" s="511">
        <v>44995</v>
      </c>
      <c r="C1371" s="504" t="s">
        <v>9</v>
      </c>
      <c r="D1371" s="512"/>
      <c r="E1371" s="397" t="s">
        <v>127</v>
      </c>
      <c r="F1371" s="513">
        <v>10000</v>
      </c>
      <c r="G1371" s="505" t="s">
        <v>128</v>
      </c>
    </row>
    <row r="1372" spans="2:7" hidden="1" x14ac:dyDescent="0.3">
      <c r="B1372" s="511">
        <v>44995</v>
      </c>
      <c r="C1372" s="504" t="s">
        <v>9</v>
      </c>
      <c r="D1372" s="512"/>
      <c r="E1372" s="397" t="s">
        <v>127</v>
      </c>
      <c r="F1372" s="513">
        <v>20000</v>
      </c>
      <c r="G1372" s="505" t="s">
        <v>128</v>
      </c>
    </row>
    <row r="1373" spans="2:7" hidden="1" x14ac:dyDescent="0.3">
      <c r="B1373" s="511">
        <v>44995</v>
      </c>
      <c r="C1373" s="504" t="s">
        <v>9</v>
      </c>
      <c r="D1373" s="512"/>
      <c r="E1373" s="397" t="s">
        <v>127</v>
      </c>
      <c r="F1373" s="513">
        <v>10000</v>
      </c>
      <c r="G1373" s="505" t="s">
        <v>128</v>
      </c>
    </row>
    <row r="1374" spans="2:7" hidden="1" x14ac:dyDescent="0.3">
      <c r="B1374" s="511">
        <v>44995</v>
      </c>
      <c r="C1374" s="504" t="s">
        <v>9</v>
      </c>
      <c r="D1374" s="512"/>
      <c r="E1374" s="397" t="s">
        <v>127</v>
      </c>
      <c r="F1374" s="513">
        <v>10000</v>
      </c>
      <c r="G1374" s="505" t="s">
        <v>128</v>
      </c>
    </row>
    <row r="1375" spans="2:7" hidden="1" x14ac:dyDescent="0.3">
      <c r="B1375" s="511">
        <v>44998</v>
      </c>
      <c r="C1375" s="504" t="s">
        <v>9</v>
      </c>
      <c r="D1375" s="512"/>
      <c r="E1375" s="397" t="s">
        <v>127</v>
      </c>
      <c r="F1375" s="513">
        <v>30000</v>
      </c>
      <c r="G1375" s="505" t="s">
        <v>128</v>
      </c>
    </row>
    <row r="1376" spans="2:7" hidden="1" x14ac:dyDescent="0.3">
      <c r="B1376" s="511">
        <v>44998</v>
      </c>
      <c r="C1376" s="504" t="s">
        <v>9</v>
      </c>
      <c r="D1376" s="512"/>
      <c r="E1376" s="397" t="s">
        <v>127</v>
      </c>
      <c r="F1376" s="513">
        <v>10000</v>
      </c>
      <c r="G1376" s="505" t="s">
        <v>128</v>
      </c>
    </row>
    <row r="1377" spans="2:7" hidden="1" x14ac:dyDescent="0.3">
      <c r="B1377" s="511">
        <v>44998</v>
      </c>
      <c r="C1377" s="504" t="s">
        <v>9</v>
      </c>
      <c r="D1377" s="512"/>
      <c r="E1377" s="397" t="s">
        <v>127</v>
      </c>
      <c r="F1377" s="513">
        <v>80000</v>
      </c>
      <c r="G1377" s="505" t="s">
        <v>128</v>
      </c>
    </row>
    <row r="1378" spans="2:7" hidden="1" x14ac:dyDescent="0.3">
      <c r="B1378" s="511">
        <v>45000</v>
      </c>
      <c r="C1378" s="504" t="s">
        <v>9</v>
      </c>
      <c r="D1378" s="512"/>
      <c r="E1378" s="397" t="s">
        <v>127</v>
      </c>
      <c r="F1378" s="513">
        <v>50000</v>
      </c>
      <c r="G1378" s="505" t="s">
        <v>128</v>
      </c>
    </row>
    <row r="1379" spans="2:7" hidden="1" x14ac:dyDescent="0.3">
      <c r="B1379" s="511">
        <v>45002</v>
      </c>
      <c r="C1379" s="504" t="s">
        <v>9</v>
      </c>
      <c r="D1379" s="512"/>
      <c r="E1379" s="397" t="s">
        <v>127</v>
      </c>
      <c r="F1379" s="513">
        <v>1235000</v>
      </c>
      <c r="G1379" s="505" t="s">
        <v>128</v>
      </c>
    </row>
    <row r="1380" spans="2:7" hidden="1" x14ac:dyDescent="0.3">
      <c r="B1380" s="511">
        <v>45005</v>
      </c>
      <c r="C1380" s="504" t="s">
        <v>9</v>
      </c>
      <c r="D1380" s="512"/>
      <c r="E1380" s="397" t="s">
        <v>127</v>
      </c>
      <c r="F1380" s="513">
        <v>20000</v>
      </c>
      <c r="G1380" s="505" t="s">
        <v>128</v>
      </c>
    </row>
    <row r="1381" spans="2:7" hidden="1" x14ac:dyDescent="0.3">
      <c r="B1381" s="511">
        <v>45005</v>
      </c>
      <c r="C1381" s="504" t="s">
        <v>9</v>
      </c>
      <c r="D1381" s="512"/>
      <c r="E1381" s="397" t="s">
        <v>127</v>
      </c>
      <c r="F1381" s="513">
        <v>20000</v>
      </c>
      <c r="G1381" s="505" t="s">
        <v>128</v>
      </c>
    </row>
    <row r="1382" spans="2:7" hidden="1" x14ac:dyDescent="0.3">
      <c r="B1382" s="511">
        <v>45005</v>
      </c>
      <c r="C1382" s="504" t="s">
        <v>9</v>
      </c>
      <c r="D1382" s="512"/>
      <c r="E1382" s="397" t="s">
        <v>127</v>
      </c>
      <c r="F1382" s="513">
        <v>40000</v>
      </c>
      <c r="G1382" s="505" t="s">
        <v>128</v>
      </c>
    </row>
    <row r="1383" spans="2:7" hidden="1" x14ac:dyDescent="0.3">
      <c r="B1383" s="511">
        <v>45005</v>
      </c>
      <c r="C1383" s="504" t="s">
        <v>9</v>
      </c>
      <c r="D1383" s="512"/>
      <c r="E1383" s="397" t="s">
        <v>127</v>
      </c>
      <c r="F1383" s="513">
        <v>100000</v>
      </c>
      <c r="G1383" s="505" t="s">
        <v>128</v>
      </c>
    </row>
    <row r="1384" spans="2:7" hidden="1" x14ac:dyDescent="0.3">
      <c r="B1384" s="511">
        <v>45005</v>
      </c>
      <c r="C1384" s="504" t="s">
        <v>9</v>
      </c>
      <c r="D1384" s="512"/>
      <c r="E1384" s="397" t="s">
        <v>127</v>
      </c>
      <c r="F1384" s="513">
        <v>50000</v>
      </c>
      <c r="G1384" s="505" t="s">
        <v>128</v>
      </c>
    </row>
    <row r="1385" spans="2:7" hidden="1" x14ac:dyDescent="0.3">
      <c r="B1385" s="511">
        <v>45007</v>
      </c>
      <c r="C1385" s="504" t="s">
        <v>9</v>
      </c>
      <c r="D1385" s="512"/>
      <c r="E1385" s="397" t="s">
        <v>127</v>
      </c>
      <c r="F1385" s="513">
        <v>200000</v>
      </c>
      <c r="G1385" s="505" t="s">
        <v>128</v>
      </c>
    </row>
    <row r="1386" spans="2:7" hidden="1" x14ac:dyDescent="0.3">
      <c r="B1386" s="511">
        <v>45008</v>
      </c>
      <c r="C1386" s="504" t="s">
        <v>9</v>
      </c>
      <c r="D1386" s="512"/>
      <c r="E1386" s="397" t="s">
        <v>127</v>
      </c>
      <c r="F1386" s="513">
        <v>60000</v>
      </c>
      <c r="G1386" s="505" t="s">
        <v>128</v>
      </c>
    </row>
    <row r="1387" spans="2:7" hidden="1" x14ac:dyDescent="0.3">
      <c r="B1387" s="511">
        <v>45009</v>
      </c>
      <c r="C1387" s="504" t="s">
        <v>9</v>
      </c>
      <c r="D1387" s="512"/>
      <c r="E1387" s="397" t="s">
        <v>127</v>
      </c>
      <c r="F1387" s="513">
        <v>10000</v>
      </c>
      <c r="G1387" s="505" t="s">
        <v>128</v>
      </c>
    </row>
    <row r="1388" spans="2:7" hidden="1" x14ac:dyDescent="0.3">
      <c r="B1388" s="511">
        <v>45009</v>
      </c>
      <c r="C1388" s="504" t="s">
        <v>9</v>
      </c>
      <c r="D1388" s="512"/>
      <c r="E1388" s="397" t="s">
        <v>127</v>
      </c>
      <c r="F1388" s="513">
        <v>20000</v>
      </c>
      <c r="G1388" s="505" t="s">
        <v>128</v>
      </c>
    </row>
    <row r="1389" spans="2:7" hidden="1" x14ac:dyDescent="0.3">
      <c r="B1389" s="511">
        <v>45012</v>
      </c>
      <c r="C1389" s="504" t="s">
        <v>9</v>
      </c>
      <c r="D1389" s="512"/>
      <c r="E1389" s="397" t="s">
        <v>127</v>
      </c>
      <c r="F1389" s="513">
        <v>10000</v>
      </c>
      <c r="G1389" s="505" t="s">
        <v>128</v>
      </c>
    </row>
    <row r="1390" spans="2:7" hidden="1" x14ac:dyDescent="0.3">
      <c r="B1390" s="511">
        <v>45012</v>
      </c>
      <c r="C1390" s="504" t="s">
        <v>9</v>
      </c>
      <c r="D1390" s="512"/>
      <c r="E1390" s="397" t="s">
        <v>127</v>
      </c>
      <c r="F1390" s="513">
        <v>500000</v>
      </c>
      <c r="G1390" s="505" t="s">
        <v>128</v>
      </c>
    </row>
    <row r="1391" spans="2:7" hidden="1" x14ac:dyDescent="0.3">
      <c r="B1391" s="511">
        <v>45012</v>
      </c>
      <c r="C1391" s="504" t="s">
        <v>9</v>
      </c>
      <c r="D1391" s="512"/>
      <c r="E1391" s="397" t="s">
        <v>127</v>
      </c>
      <c r="F1391" s="513">
        <v>50000</v>
      </c>
      <c r="G1391" s="505" t="s">
        <v>128</v>
      </c>
    </row>
    <row r="1392" spans="2:7" hidden="1" x14ac:dyDescent="0.3">
      <c r="B1392" s="511">
        <v>45012</v>
      </c>
      <c r="C1392" s="504" t="s">
        <v>9</v>
      </c>
      <c r="D1392" s="512"/>
      <c r="E1392" s="397" t="s">
        <v>127</v>
      </c>
      <c r="F1392" s="513">
        <v>30000</v>
      </c>
      <c r="G1392" s="505" t="s">
        <v>128</v>
      </c>
    </row>
    <row r="1393" spans="2:7" hidden="1" x14ac:dyDescent="0.3">
      <c r="B1393" s="511">
        <v>45013</v>
      </c>
      <c r="C1393" s="504" t="s">
        <v>9</v>
      </c>
      <c r="D1393" s="512"/>
      <c r="E1393" s="397" t="s">
        <v>127</v>
      </c>
      <c r="F1393" s="513">
        <v>30000</v>
      </c>
      <c r="G1393" s="505" t="s">
        <v>128</v>
      </c>
    </row>
    <row r="1394" spans="2:7" hidden="1" x14ac:dyDescent="0.3">
      <c r="B1394" s="511">
        <v>45013</v>
      </c>
      <c r="C1394" s="504" t="s">
        <v>9</v>
      </c>
      <c r="D1394" s="512"/>
      <c r="E1394" s="397" t="s">
        <v>127</v>
      </c>
      <c r="F1394" s="513">
        <v>100000</v>
      </c>
      <c r="G1394" s="505" t="s">
        <v>128</v>
      </c>
    </row>
    <row r="1395" spans="2:7" hidden="1" x14ac:dyDescent="0.3">
      <c r="B1395" s="511">
        <v>45014</v>
      </c>
      <c r="C1395" s="504" t="s">
        <v>9</v>
      </c>
      <c r="D1395" s="512"/>
      <c r="E1395" s="397" t="s">
        <v>127</v>
      </c>
      <c r="F1395" s="513">
        <v>10000</v>
      </c>
      <c r="G1395" s="505" t="s">
        <v>128</v>
      </c>
    </row>
    <row r="1396" spans="2:7" hidden="1" x14ac:dyDescent="0.3">
      <c r="B1396" s="511">
        <v>45014</v>
      </c>
      <c r="C1396" s="504" t="s">
        <v>9</v>
      </c>
      <c r="D1396" s="512"/>
      <c r="E1396" s="397" t="s">
        <v>127</v>
      </c>
      <c r="F1396" s="513">
        <v>1180000</v>
      </c>
      <c r="G1396" s="505" t="s">
        <v>128</v>
      </c>
    </row>
    <row r="1397" spans="2:7" hidden="1" x14ac:dyDescent="0.3">
      <c r="B1397" s="511">
        <v>45015</v>
      </c>
      <c r="C1397" s="504" t="s">
        <v>9</v>
      </c>
      <c r="D1397" s="512"/>
      <c r="E1397" s="397" t="s">
        <v>127</v>
      </c>
      <c r="F1397" s="513">
        <v>100000</v>
      </c>
      <c r="G1397" s="505" t="s">
        <v>128</v>
      </c>
    </row>
    <row r="1398" spans="2:7" hidden="1" x14ac:dyDescent="0.3">
      <c r="B1398" s="511">
        <v>45015</v>
      </c>
      <c r="C1398" s="504" t="s">
        <v>9</v>
      </c>
      <c r="D1398" s="512"/>
      <c r="E1398" s="397" t="s">
        <v>127</v>
      </c>
      <c r="F1398" s="513">
        <v>10000</v>
      </c>
      <c r="G1398" s="505" t="s">
        <v>128</v>
      </c>
    </row>
    <row r="1399" spans="2:7" hidden="1" x14ac:dyDescent="0.3">
      <c r="B1399" s="511">
        <v>45016</v>
      </c>
      <c r="C1399" s="504" t="s">
        <v>9</v>
      </c>
      <c r="D1399" s="512"/>
      <c r="E1399" s="397" t="s">
        <v>127</v>
      </c>
      <c r="F1399" s="513">
        <v>50000</v>
      </c>
      <c r="G1399" s="505" t="s">
        <v>128</v>
      </c>
    </row>
    <row r="1400" spans="2:7" hidden="1" x14ac:dyDescent="0.3">
      <c r="B1400" s="511">
        <v>45016</v>
      </c>
      <c r="C1400" s="504" t="s">
        <v>9</v>
      </c>
      <c r="D1400" s="512"/>
      <c r="E1400" s="397" t="s">
        <v>127</v>
      </c>
      <c r="F1400" s="513">
        <v>10000</v>
      </c>
      <c r="G1400" s="505" t="s">
        <v>128</v>
      </c>
    </row>
    <row r="1401" spans="2:7" hidden="1" x14ac:dyDescent="0.3">
      <c r="B1401" s="511">
        <v>45016</v>
      </c>
      <c r="C1401" s="504" t="s">
        <v>9</v>
      </c>
      <c r="D1401" s="512"/>
      <c r="E1401" s="397" t="s">
        <v>127</v>
      </c>
      <c r="F1401" s="513">
        <v>20000</v>
      </c>
      <c r="G1401" s="505" t="s">
        <v>128</v>
      </c>
    </row>
    <row r="1402" spans="2:7" ht="17.25" hidden="1" thickBot="1" x14ac:dyDescent="0.35">
      <c r="B1402" s="514">
        <v>45016</v>
      </c>
      <c r="C1402" s="506" t="s">
        <v>9</v>
      </c>
      <c r="D1402" s="515"/>
      <c r="E1402" s="507" t="s">
        <v>127</v>
      </c>
      <c r="F1402" s="516">
        <v>20000</v>
      </c>
      <c r="G1402" s="321" t="s">
        <v>128</v>
      </c>
    </row>
    <row r="1403" spans="2:7" hidden="1" x14ac:dyDescent="0.3">
      <c r="B1403" s="508">
        <v>45017</v>
      </c>
      <c r="C1403" s="502" t="s">
        <v>9</v>
      </c>
      <c r="D1403" s="509"/>
      <c r="E1403" s="423" t="s">
        <v>127</v>
      </c>
      <c r="F1403" s="510">
        <v>30000</v>
      </c>
      <c r="G1403" s="503" t="s">
        <v>128</v>
      </c>
    </row>
    <row r="1404" spans="2:7" hidden="1" x14ac:dyDescent="0.3">
      <c r="B1404" s="511">
        <v>45017</v>
      </c>
      <c r="C1404" s="504" t="s">
        <v>9</v>
      </c>
      <c r="D1404" s="512"/>
      <c r="E1404" s="397" t="s">
        <v>127</v>
      </c>
      <c r="F1404" s="513">
        <v>10000</v>
      </c>
      <c r="G1404" s="505" t="s">
        <v>128</v>
      </c>
    </row>
    <row r="1405" spans="2:7" hidden="1" x14ac:dyDescent="0.3">
      <c r="B1405" s="511">
        <v>45019</v>
      </c>
      <c r="C1405" s="504" t="s">
        <v>9</v>
      </c>
      <c r="D1405" s="512"/>
      <c r="E1405" s="397" t="s">
        <v>127</v>
      </c>
      <c r="F1405" s="513">
        <v>10000</v>
      </c>
      <c r="G1405" s="505" t="s">
        <v>128</v>
      </c>
    </row>
    <row r="1406" spans="2:7" hidden="1" x14ac:dyDescent="0.3">
      <c r="B1406" s="511">
        <v>45019</v>
      </c>
      <c r="C1406" s="504" t="s">
        <v>9</v>
      </c>
      <c r="D1406" s="512"/>
      <c r="E1406" s="397" t="s">
        <v>127</v>
      </c>
      <c r="F1406" s="513">
        <v>60000</v>
      </c>
      <c r="G1406" s="505" t="s">
        <v>128</v>
      </c>
    </row>
    <row r="1407" spans="2:7" hidden="1" x14ac:dyDescent="0.3">
      <c r="B1407" s="511">
        <v>45020</v>
      </c>
      <c r="C1407" s="504" t="s">
        <v>9</v>
      </c>
      <c r="D1407" s="512"/>
      <c r="E1407" s="397" t="s">
        <v>127</v>
      </c>
      <c r="F1407" s="513">
        <v>30000</v>
      </c>
      <c r="G1407" s="505" t="s">
        <v>128</v>
      </c>
    </row>
    <row r="1408" spans="2:7" hidden="1" x14ac:dyDescent="0.3">
      <c r="B1408" s="511">
        <v>45021</v>
      </c>
      <c r="C1408" s="504" t="s">
        <v>9</v>
      </c>
      <c r="D1408" s="512"/>
      <c r="E1408" s="397" t="s">
        <v>127</v>
      </c>
      <c r="F1408" s="513">
        <v>100000</v>
      </c>
      <c r="G1408" s="505" t="s">
        <v>128</v>
      </c>
    </row>
    <row r="1409" spans="2:7" hidden="1" x14ac:dyDescent="0.3">
      <c r="B1409" s="511">
        <v>45021</v>
      </c>
      <c r="C1409" s="504" t="s">
        <v>9</v>
      </c>
      <c r="D1409" s="512"/>
      <c r="E1409" s="397" t="s">
        <v>127</v>
      </c>
      <c r="F1409" s="513">
        <v>250000</v>
      </c>
      <c r="G1409" s="505" t="s">
        <v>128</v>
      </c>
    </row>
    <row r="1410" spans="2:7" hidden="1" x14ac:dyDescent="0.3">
      <c r="B1410" s="511">
        <v>45022</v>
      </c>
      <c r="C1410" s="504" t="s">
        <v>9</v>
      </c>
      <c r="D1410" s="512"/>
      <c r="E1410" s="397" t="s">
        <v>127</v>
      </c>
      <c r="F1410" s="513">
        <v>20000</v>
      </c>
      <c r="G1410" s="505" t="s">
        <v>128</v>
      </c>
    </row>
    <row r="1411" spans="2:7" hidden="1" x14ac:dyDescent="0.3">
      <c r="B1411" s="511">
        <v>45023</v>
      </c>
      <c r="C1411" s="504" t="s">
        <v>9</v>
      </c>
      <c r="D1411" s="512"/>
      <c r="E1411" s="397" t="s">
        <v>127</v>
      </c>
      <c r="F1411" s="513">
        <v>475000</v>
      </c>
      <c r="G1411" s="505" t="s">
        <v>128</v>
      </c>
    </row>
    <row r="1412" spans="2:7" hidden="1" x14ac:dyDescent="0.3">
      <c r="B1412" s="511">
        <v>45026</v>
      </c>
      <c r="C1412" s="504" t="s">
        <v>9</v>
      </c>
      <c r="D1412" s="512"/>
      <c r="E1412" s="397" t="s">
        <v>127</v>
      </c>
      <c r="F1412" s="513">
        <v>50000</v>
      </c>
      <c r="G1412" s="505" t="s">
        <v>128</v>
      </c>
    </row>
    <row r="1413" spans="2:7" hidden="1" x14ac:dyDescent="0.3">
      <c r="B1413" s="511">
        <v>45026</v>
      </c>
      <c r="C1413" s="504" t="s">
        <v>9</v>
      </c>
      <c r="D1413" s="512"/>
      <c r="E1413" s="397" t="s">
        <v>127</v>
      </c>
      <c r="F1413" s="513">
        <v>10000</v>
      </c>
      <c r="G1413" s="505" t="s">
        <v>128</v>
      </c>
    </row>
    <row r="1414" spans="2:7" hidden="1" x14ac:dyDescent="0.3">
      <c r="B1414" s="511">
        <v>45026</v>
      </c>
      <c r="C1414" s="504" t="s">
        <v>9</v>
      </c>
      <c r="D1414" s="512"/>
      <c r="E1414" s="397" t="s">
        <v>127</v>
      </c>
      <c r="F1414" s="513">
        <v>20000</v>
      </c>
      <c r="G1414" s="505" t="s">
        <v>128</v>
      </c>
    </row>
    <row r="1415" spans="2:7" hidden="1" x14ac:dyDescent="0.3">
      <c r="B1415" s="511">
        <v>45026</v>
      </c>
      <c r="C1415" s="504" t="s">
        <v>9</v>
      </c>
      <c r="D1415" s="512"/>
      <c r="E1415" s="397" t="s">
        <v>127</v>
      </c>
      <c r="F1415" s="513">
        <v>10000</v>
      </c>
      <c r="G1415" s="505" t="s">
        <v>128</v>
      </c>
    </row>
    <row r="1416" spans="2:7" hidden="1" x14ac:dyDescent="0.3">
      <c r="B1416" s="511">
        <v>45026</v>
      </c>
      <c r="C1416" s="504" t="s">
        <v>9</v>
      </c>
      <c r="D1416" s="512"/>
      <c r="E1416" s="397" t="s">
        <v>127</v>
      </c>
      <c r="F1416" s="513">
        <v>20000</v>
      </c>
      <c r="G1416" s="505" t="s">
        <v>128</v>
      </c>
    </row>
    <row r="1417" spans="2:7" hidden="1" x14ac:dyDescent="0.3">
      <c r="B1417" s="511">
        <v>45027</v>
      </c>
      <c r="C1417" s="504" t="s">
        <v>9</v>
      </c>
      <c r="D1417" s="512"/>
      <c r="E1417" s="397" t="s">
        <v>127</v>
      </c>
      <c r="F1417" s="513">
        <v>30000</v>
      </c>
      <c r="G1417" s="505" t="s">
        <v>128</v>
      </c>
    </row>
    <row r="1418" spans="2:7" hidden="1" x14ac:dyDescent="0.3">
      <c r="B1418" s="511">
        <v>45028</v>
      </c>
      <c r="C1418" s="504" t="s">
        <v>9</v>
      </c>
      <c r="D1418" s="512"/>
      <c r="E1418" s="397" t="s">
        <v>127</v>
      </c>
      <c r="F1418" s="513">
        <v>80000</v>
      </c>
      <c r="G1418" s="505" t="s">
        <v>128</v>
      </c>
    </row>
    <row r="1419" spans="2:7" hidden="1" x14ac:dyDescent="0.3">
      <c r="B1419" s="511">
        <v>45028</v>
      </c>
      <c r="C1419" s="504" t="s">
        <v>9</v>
      </c>
      <c r="D1419" s="512"/>
      <c r="E1419" s="397" t="s">
        <v>127</v>
      </c>
      <c r="F1419" s="513">
        <v>50000</v>
      </c>
      <c r="G1419" s="505" t="s">
        <v>128</v>
      </c>
    </row>
    <row r="1420" spans="2:7" hidden="1" x14ac:dyDescent="0.3">
      <c r="B1420" s="511">
        <v>45033</v>
      </c>
      <c r="C1420" s="504" t="s">
        <v>9</v>
      </c>
      <c r="D1420" s="512"/>
      <c r="E1420" s="397" t="s">
        <v>127</v>
      </c>
      <c r="F1420" s="513">
        <v>50000</v>
      </c>
      <c r="G1420" s="505" t="s">
        <v>128</v>
      </c>
    </row>
    <row r="1421" spans="2:7" hidden="1" x14ac:dyDescent="0.3">
      <c r="B1421" s="511">
        <v>45033</v>
      </c>
      <c r="C1421" s="504" t="s">
        <v>9</v>
      </c>
      <c r="D1421" s="512"/>
      <c r="E1421" s="397" t="s">
        <v>127</v>
      </c>
      <c r="F1421" s="513">
        <v>300000</v>
      </c>
      <c r="G1421" s="505" t="s">
        <v>128</v>
      </c>
    </row>
    <row r="1422" spans="2:7" hidden="1" x14ac:dyDescent="0.3">
      <c r="B1422" s="511">
        <v>45035</v>
      </c>
      <c r="C1422" s="504" t="s">
        <v>9</v>
      </c>
      <c r="D1422" s="512"/>
      <c r="E1422" s="397" t="s">
        <v>127</v>
      </c>
      <c r="F1422" s="513">
        <v>1255000</v>
      </c>
      <c r="G1422" s="505" t="s">
        <v>128</v>
      </c>
    </row>
    <row r="1423" spans="2:7" hidden="1" x14ac:dyDescent="0.3">
      <c r="B1423" s="511">
        <v>45036</v>
      </c>
      <c r="C1423" s="504" t="s">
        <v>9</v>
      </c>
      <c r="D1423" s="512"/>
      <c r="E1423" s="397" t="s">
        <v>127</v>
      </c>
      <c r="F1423" s="513">
        <v>20000</v>
      </c>
      <c r="G1423" s="505" t="s">
        <v>128</v>
      </c>
    </row>
    <row r="1424" spans="2:7" hidden="1" x14ac:dyDescent="0.3">
      <c r="B1424" s="511">
        <v>45036</v>
      </c>
      <c r="C1424" s="504" t="s">
        <v>9</v>
      </c>
      <c r="D1424" s="512"/>
      <c r="E1424" s="397" t="s">
        <v>127</v>
      </c>
      <c r="F1424" s="513">
        <v>20000</v>
      </c>
      <c r="G1424" s="505" t="s">
        <v>128</v>
      </c>
    </row>
    <row r="1425" spans="2:7" hidden="1" x14ac:dyDescent="0.3">
      <c r="B1425" s="511">
        <v>45036</v>
      </c>
      <c r="C1425" s="504" t="s">
        <v>9</v>
      </c>
      <c r="D1425" s="512"/>
      <c r="E1425" s="397" t="s">
        <v>127</v>
      </c>
      <c r="F1425" s="513">
        <v>100000</v>
      </c>
      <c r="G1425" s="505" t="s">
        <v>128</v>
      </c>
    </row>
    <row r="1426" spans="2:7" hidden="1" x14ac:dyDescent="0.3">
      <c r="B1426" s="511">
        <v>45037</v>
      </c>
      <c r="C1426" s="504" t="s">
        <v>9</v>
      </c>
      <c r="D1426" s="512"/>
      <c r="E1426" s="397" t="s">
        <v>127</v>
      </c>
      <c r="F1426" s="513">
        <v>20000</v>
      </c>
      <c r="G1426" s="505" t="s">
        <v>128</v>
      </c>
    </row>
    <row r="1427" spans="2:7" hidden="1" x14ac:dyDescent="0.3">
      <c r="B1427" s="511">
        <v>45038</v>
      </c>
      <c r="C1427" s="504" t="s">
        <v>9</v>
      </c>
      <c r="D1427" s="512"/>
      <c r="E1427" s="397" t="s">
        <v>127</v>
      </c>
      <c r="F1427" s="513">
        <v>10000</v>
      </c>
      <c r="G1427" s="505" t="s">
        <v>128</v>
      </c>
    </row>
    <row r="1428" spans="2:7" hidden="1" x14ac:dyDescent="0.3">
      <c r="B1428" s="511">
        <v>45040</v>
      </c>
      <c r="C1428" s="504" t="s">
        <v>9</v>
      </c>
      <c r="D1428" s="512"/>
      <c r="E1428" s="397" t="s">
        <v>127</v>
      </c>
      <c r="F1428" s="513">
        <v>270000</v>
      </c>
      <c r="G1428" s="505" t="s">
        <v>128</v>
      </c>
    </row>
    <row r="1429" spans="2:7" hidden="1" x14ac:dyDescent="0.3">
      <c r="B1429" s="511">
        <v>45042</v>
      </c>
      <c r="C1429" s="504" t="s">
        <v>9</v>
      </c>
      <c r="D1429" s="512"/>
      <c r="E1429" s="397" t="s">
        <v>127</v>
      </c>
      <c r="F1429" s="513">
        <v>30000</v>
      </c>
      <c r="G1429" s="505" t="s">
        <v>128</v>
      </c>
    </row>
    <row r="1430" spans="2:7" hidden="1" x14ac:dyDescent="0.3">
      <c r="B1430" s="511">
        <v>45043</v>
      </c>
      <c r="C1430" s="504" t="s">
        <v>9</v>
      </c>
      <c r="D1430" s="512"/>
      <c r="E1430" s="397" t="s">
        <v>127</v>
      </c>
      <c r="F1430" s="513">
        <v>50000</v>
      </c>
      <c r="G1430" s="505" t="s">
        <v>128</v>
      </c>
    </row>
    <row r="1431" spans="2:7" hidden="1" x14ac:dyDescent="0.3">
      <c r="B1431" s="511">
        <v>45043</v>
      </c>
      <c r="C1431" s="504" t="s">
        <v>9</v>
      </c>
      <c r="D1431" s="512"/>
      <c r="E1431" s="397" t="s">
        <v>127</v>
      </c>
      <c r="F1431" s="513">
        <v>1100000</v>
      </c>
      <c r="G1431" s="505" t="s">
        <v>128</v>
      </c>
    </row>
    <row r="1432" spans="2:7" hidden="1" x14ac:dyDescent="0.3">
      <c r="B1432" s="511">
        <v>45044</v>
      </c>
      <c r="C1432" s="504" t="s">
        <v>9</v>
      </c>
      <c r="D1432" s="512"/>
      <c r="E1432" s="397" t="s">
        <v>127</v>
      </c>
      <c r="F1432" s="513">
        <v>90000</v>
      </c>
      <c r="G1432" s="505" t="s">
        <v>128</v>
      </c>
    </row>
    <row r="1433" spans="2:7" hidden="1" x14ac:dyDescent="0.3">
      <c r="B1433" s="511">
        <v>45044</v>
      </c>
      <c r="C1433" s="504" t="s">
        <v>9</v>
      </c>
      <c r="D1433" s="512"/>
      <c r="E1433" s="397" t="s">
        <v>127</v>
      </c>
      <c r="F1433" s="513">
        <v>20000</v>
      </c>
      <c r="G1433" s="505" t="s">
        <v>128</v>
      </c>
    </row>
    <row r="1434" spans="2:7" ht="17.25" hidden="1" thickBot="1" x14ac:dyDescent="0.35">
      <c r="B1434" s="514">
        <v>45046</v>
      </c>
      <c r="C1434" s="506" t="s">
        <v>9</v>
      </c>
      <c r="D1434" s="515"/>
      <c r="E1434" s="507" t="s">
        <v>127</v>
      </c>
      <c r="F1434" s="516">
        <v>100000</v>
      </c>
      <c r="G1434" s="321" t="s">
        <v>128</v>
      </c>
    </row>
    <row r="1435" spans="2:7" hidden="1" x14ac:dyDescent="0.3">
      <c r="B1435" s="508">
        <v>45047</v>
      </c>
      <c r="C1435" s="502" t="s">
        <v>9</v>
      </c>
      <c r="D1435" s="509"/>
      <c r="E1435" s="423" t="s">
        <v>127</v>
      </c>
      <c r="F1435" s="510">
        <v>30000</v>
      </c>
      <c r="G1435" s="503" t="s">
        <v>128</v>
      </c>
    </row>
    <row r="1436" spans="2:7" hidden="1" x14ac:dyDescent="0.3">
      <c r="B1436" s="511">
        <v>45048</v>
      </c>
      <c r="C1436" s="504" t="s">
        <v>9</v>
      </c>
      <c r="D1436" s="512"/>
      <c r="E1436" s="397" t="s">
        <v>127</v>
      </c>
      <c r="F1436" s="513">
        <v>50000</v>
      </c>
      <c r="G1436" s="505" t="s">
        <v>128</v>
      </c>
    </row>
    <row r="1437" spans="2:7" hidden="1" x14ac:dyDescent="0.3">
      <c r="B1437" s="511">
        <v>45048</v>
      </c>
      <c r="C1437" s="504" t="s">
        <v>9</v>
      </c>
      <c r="D1437" s="512"/>
      <c r="E1437" s="397" t="s">
        <v>127</v>
      </c>
      <c r="F1437" s="513">
        <v>10000</v>
      </c>
      <c r="G1437" s="505" t="s">
        <v>128</v>
      </c>
    </row>
    <row r="1438" spans="2:7" hidden="1" x14ac:dyDescent="0.3">
      <c r="B1438" s="511">
        <v>45048</v>
      </c>
      <c r="C1438" s="504" t="s">
        <v>9</v>
      </c>
      <c r="D1438" s="512"/>
      <c r="E1438" s="397" t="s">
        <v>127</v>
      </c>
      <c r="F1438" s="513">
        <v>10000</v>
      </c>
      <c r="G1438" s="505" t="s">
        <v>128</v>
      </c>
    </row>
    <row r="1439" spans="2:7" hidden="1" x14ac:dyDescent="0.3">
      <c r="B1439" s="511">
        <v>45048</v>
      </c>
      <c r="C1439" s="504" t="s">
        <v>9</v>
      </c>
      <c r="D1439" s="512"/>
      <c r="E1439" s="397" t="s">
        <v>127</v>
      </c>
      <c r="F1439" s="513">
        <v>20000</v>
      </c>
      <c r="G1439" s="505" t="s">
        <v>128</v>
      </c>
    </row>
    <row r="1440" spans="2:7" hidden="1" x14ac:dyDescent="0.3">
      <c r="B1440" s="511">
        <v>45048</v>
      </c>
      <c r="C1440" s="504" t="s">
        <v>9</v>
      </c>
      <c r="D1440" s="512"/>
      <c r="E1440" s="397" t="s">
        <v>127</v>
      </c>
      <c r="F1440" s="513">
        <v>20000</v>
      </c>
      <c r="G1440" s="505" t="s">
        <v>128</v>
      </c>
    </row>
    <row r="1441" spans="2:7" hidden="1" x14ac:dyDescent="0.3">
      <c r="B1441" s="511">
        <v>45050</v>
      </c>
      <c r="C1441" s="504" t="s">
        <v>9</v>
      </c>
      <c r="D1441" s="512"/>
      <c r="E1441" s="397" t="s">
        <v>127</v>
      </c>
      <c r="F1441" s="513">
        <v>310000</v>
      </c>
      <c r="G1441" s="505" t="s">
        <v>128</v>
      </c>
    </row>
    <row r="1442" spans="2:7" hidden="1" x14ac:dyDescent="0.3">
      <c r="B1442" s="511">
        <v>45050</v>
      </c>
      <c r="C1442" s="504" t="s">
        <v>9</v>
      </c>
      <c r="D1442" s="512"/>
      <c r="E1442" s="397" t="s">
        <v>127</v>
      </c>
      <c r="F1442" s="513">
        <v>1000000</v>
      </c>
      <c r="G1442" s="505" t="s">
        <v>128</v>
      </c>
    </row>
    <row r="1443" spans="2:7" hidden="1" x14ac:dyDescent="0.3">
      <c r="B1443" s="511">
        <v>45054</v>
      </c>
      <c r="C1443" s="504" t="s">
        <v>9</v>
      </c>
      <c r="D1443" s="512"/>
      <c r="E1443" s="397" t="s">
        <v>127</v>
      </c>
      <c r="F1443" s="513">
        <v>100000</v>
      </c>
      <c r="G1443" s="505" t="s">
        <v>128</v>
      </c>
    </row>
    <row r="1444" spans="2:7" hidden="1" x14ac:dyDescent="0.3">
      <c r="B1444" s="511">
        <v>45054</v>
      </c>
      <c r="C1444" s="504" t="s">
        <v>9</v>
      </c>
      <c r="D1444" s="512"/>
      <c r="E1444" s="397" t="s">
        <v>127</v>
      </c>
      <c r="F1444" s="513">
        <v>20000</v>
      </c>
      <c r="G1444" s="505" t="s">
        <v>128</v>
      </c>
    </row>
    <row r="1445" spans="2:7" hidden="1" x14ac:dyDescent="0.3">
      <c r="B1445" s="511">
        <v>45054</v>
      </c>
      <c r="C1445" s="504" t="s">
        <v>9</v>
      </c>
      <c r="D1445" s="512"/>
      <c r="E1445" s="397" t="s">
        <v>127</v>
      </c>
      <c r="F1445" s="513">
        <v>10000</v>
      </c>
      <c r="G1445" s="505" t="s">
        <v>128</v>
      </c>
    </row>
    <row r="1446" spans="2:7" hidden="1" x14ac:dyDescent="0.3">
      <c r="B1446" s="511">
        <v>45056</v>
      </c>
      <c r="C1446" s="504" t="s">
        <v>9</v>
      </c>
      <c r="D1446" s="512"/>
      <c r="E1446" s="397" t="s">
        <v>127</v>
      </c>
      <c r="F1446" s="513">
        <v>50000</v>
      </c>
      <c r="G1446" s="505" t="s">
        <v>128</v>
      </c>
    </row>
    <row r="1447" spans="2:7" hidden="1" x14ac:dyDescent="0.3">
      <c r="B1447" s="511">
        <v>45056</v>
      </c>
      <c r="C1447" s="504" t="s">
        <v>9</v>
      </c>
      <c r="D1447" s="512"/>
      <c r="E1447" s="397" t="s">
        <v>127</v>
      </c>
      <c r="F1447" s="513">
        <v>10000</v>
      </c>
      <c r="G1447" s="505" t="s">
        <v>128</v>
      </c>
    </row>
    <row r="1448" spans="2:7" hidden="1" x14ac:dyDescent="0.3">
      <c r="B1448" s="511">
        <v>45056</v>
      </c>
      <c r="C1448" s="504" t="s">
        <v>9</v>
      </c>
      <c r="D1448" s="512"/>
      <c r="E1448" s="397" t="s">
        <v>127</v>
      </c>
      <c r="F1448" s="513">
        <v>20000</v>
      </c>
      <c r="G1448" s="505" t="s">
        <v>128</v>
      </c>
    </row>
    <row r="1449" spans="2:7" hidden="1" x14ac:dyDescent="0.3">
      <c r="B1449" s="511">
        <v>45056</v>
      </c>
      <c r="C1449" s="504" t="s">
        <v>9</v>
      </c>
      <c r="D1449" s="512"/>
      <c r="E1449" s="397" t="s">
        <v>127</v>
      </c>
      <c r="F1449" s="513">
        <v>10000</v>
      </c>
      <c r="G1449" s="505" t="s">
        <v>128</v>
      </c>
    </row>
    <row r="1450" spans="2:7" hidden="1" x14ac:dyDescent="0.3">
      <c r="B1450" s="511">
        <v>45056</v>
      </c>
      <c r="C1450" s="504" t="s">
        <v>9</v>
      </c>
      <c r="D1450" s="512"/>
      <c r="E1450" s="397" t="s">
        <v>127</v>
      </c>
      <c r="F1450" s="513">
        <v>495000</v>
      </c>
      <c r="G1450" s="505" t="s">
        <v>128</v>
      </c>
    </row>
    <row r="1451" spans="2:7" hidden="1" x14ac:dyDescent="0.3">
      <c r="B1451" s="511">
        <v>45057</v>
      </c>
      <c r="C1451" s="504" t="s">
        <v>9</v>
      </c>
      <c r="D1451" s="512"/>
      <c r="E1451" s="397" t="s">
        <v>127</v>
      </c>
      <c r="F1451" s="513">
        <v>30000</v>
      </c>
      <c r="G1451" s="505" t="s">
        <v>128</v>
      </c>
    </row>
    <row r="1452" spans="2:7" hidden="1" x14ac:dyDescent="0.3">
      <c r="B1452" s="511">
        <v>45058</v>
      </c>
      <c r="C1452" s="504" t="s">
        <v>9</v>
      </c>
      <c r="D1452" s="512"/>
      <c r="E1452" s="397" t="s">
        <v>127</v>
      </c>
      <c r="F1452" s="513">
        <v>80000</v>
      </c>
      <c r="G1452" s="505" t="s">
        <v>128</v>
      </c>
    </row>
    <row r="1453" spans="2:7" hidden="1" x14ac:dyDescent="0.3">
      <c r="B1453" s="511">
        <v>45061</v>
      </c>
      <c r="C1453" s="504" t="s">
        <v>9</v>
      </c>
      <c r="D1453" s="512"/>
      <c r="E1453" s="397" t="s">
        <v>127</v>
      </c>
      <c r="F1453" s="513">
        <v>50000</v>
      </c>
      <c r="G1453" s="505" t="s">
        <v>128</v>
      </c>
    </row>
    <row r="1454" spans="2:7" hidden="1" x14ac:dyDescent="0.3">
      <c r="B1454" s="511">
        <v>45061</v>
      </c>
      <c r="C1454" s="504" t="s">
        <v>9</v>
      </c>
      <c r="D1454" s="512"/>
      <c r="E1454" s="397" t="s">
        <v>127</v>
      </c>
      <c r="F1454" s="513">
        <v>300000</v>
      </c>
      <c r="G1454" s="505" t="s">
        <v>128</v>
      </c>
    </row>
    <row r="1455" spans="2:7" hidden="1" x14ac:dyDescent="0.3">
      <c r="B1455" s="511">
        <v>45063</v>
      </c>
      <c r="C1455" s="504" t="s">
        <v>9</v>
      </c>
      <c r="D1455" s="512"/>
      <c r="E1455" s="397" t="s">
        <v>127</v>
      </c>
      <c r="F1455" s="513">
        <v>1235000</v>
      </c>
      <c r="G1455" s="505" t="s">
        <v>128</v>
      </c>
    </row>
    <row r="1456" spans="2:7" hidden="1" x14ac:dyDescent="0.3">
      <c r="B1456" s="511">
        <v>45064</v>
      </c>
      <c r="C1456" s="504" t="s">
        <v>9</v>
      </c>
      <c r="D1456" s="512"/>
      <c r="E1456" s="397" t="s">
        <v>127</v>
      </c>
      <c r="F1456" s="513">
        <v>10000</v>
      </c>
      <c r="G1456" s="505" t="s">
        <v>128</v>
      </c>
    </row>
    <row r="1457" spans="2:7" hidden="1" x14ac:dyDescent="0.3">
      <c r="B1457" s="511">
        <v>45065</v>
      </c>
      <c r="C1457" s="504" t="s">
        <v>9</v>
      </c>
      <c r="D1457" s="512"/>
      <c r="E1457" s="397" t="s">
        <v>127</v>
      </c>
      <c r="F1457" s="513">
        <v>30000</v>
      </c>
      <c r="G1457" s="505" t="s">
        <v>128</v>
      </c>
    </row>
    <row r="1458" spans="2:7" hidden="1" x14ac:dyDescent="0.3">
      <c r="B1458" s="511">
        <v>45065</v>
      </c>
      <c r="C1458" s="504" t="s">
        <v>9</v>
      </c>
      <c r="D1458" s="512"/>
      <c r="E1458" s="397" t="s">
        <v>127</v>
      </c>
      <c r="F1458" s="513">
        <v>100000</v>
      </c>
      <c r="G1458" s="505" t="s">
        <v>128</v>
      </c>
    </row>
    <row r="1459" spans="2:7" hidden="1" x14ac:dyDescent="0.3">
      <c r="B1459" s="511">
        <v>45068</v>
      </c>
      <c r="C1459" s="504" t="s">
        <v>9</v>
      </c>
      <c r="D1459" s="512"/>
      <c r="E1459" s="397" t="s">
        <v>127</v>
      </c>
      <c r="F1459" s="513">
        <v>20000</v>
      </c>
      <c r="G1459" s="505" t="s">
        <v>128</v>
      </c>
    </row>
    <row r="1460" spans="2:7" hidden="1" x14ac:dyDescent="0.3">
      <c r="B1460" s="511">
        <v>45068</v>
      </c>
      <c r="C1460" s="504" t="s">
        <v>9</v>
      </c>
      <c r="D1460" s="512"/>
      <c r="E1460" s="397" t="s">
        <v>127</v>
      </c>
      <c r="F1460" s="513">
        <v>20000</v>
      </c>
      <c r="G1460" s="505" t="s">
        <v>128</v>
      </c>
    </row>
    <row r="1461" spans="2:7" hidden="1" x14ac:dyDescent="0.3">
      <c r="B1461" s="511">
        <v>45070</v>
      </c>
      <c r="C1461" s="504" t="s">
        <v>9</v>
      </c>
      <c r="D1461" s="512"/>
      <c r="E1461" s="397" t="s">
        <v>127</v>
      </c>
      <c r="F1461" s="513">
        <v>290000</v>
      </c>
      <c r="G1461" s="505" t="s">
        <v>128</v>
      </c>
    </row>
    <row r="1462" spans="2:7" hidden="1" x14ac:dyDescent="0.3">
      <c r="B1462" s="511">
        <v>45071</v>
      </c>
      <c r="C1462" s="504" t="s">
        <v>9</v>
      </c>
      <c r="D1462" s="512"/>
      <c r="E1462" s="397" t="s">
        <v>127</v>
      </c>
      <c r="F1462" s="513">
        <v>10000</v>
      </c>
      <c r="G1462" s="505" t="s">
        <v>128</v>
      </c>
    </row>
    <row r="1463" spans="2:7" hidden="1" x14ac:dyDescent="0.3">
      <c r="B1463" s="511">
        <v>45076</v>
      </c>
      <c r="C1463" s="504" t="s">
        <v>9</v>
      </c>
      <c r="D1463" s="512"/>
      <c r="E1463" s="397" t="s">
        <v>127</v>
      </c>
      <c r="F1463" s="513">
        <v>10000</v>
      </c>
      <c r="G1463" s="505" t="s">
        <v>128</v>
      </c>
    </row>
    <row r="1464" spans="2:7" hidden="1" x14ac:dyDescent="0.3">
      <c r="B1464" s="511">
        <v>45076</v>
      </c>
      <c r="C1464" s="504" t="s">
        <v>9</v>
      </c>
      <c r="D1464" s="512"/>
      <c r="E1464" s="397" t="s">
        <v>127</v>
      </c>
      <c r="F1464" s="513">
        <v>50000</v>
      </c>
      <c r="G1464" s="505" t="s">
        <v>128</v>
      </c>
    </row>
    <row r="1465" spans="2:7" hidden="1" x14ac:dyDescent="0.3">
      <c r="B1465" s="511">
        <v>45076</v>
      </c>
      <c r="C1465" s="504" t="s">
        <v>9</v>
      </c>
      <c r="D1465" s="512"/>
      <c r="E1465" s="397" t="s">
        <v>127</v>
      </c>
      <c r="F1465" s="513">
        <v>1230000</v>
      </c>
      <c r="G1465" s="505" t="s">
        <v>128</v>
      </c>
    </row>
    <row r="1466" spans="2:7" hidden="1" x14ac:dyDescent="0.3">
      <c r="B1466" s="511">
        <v>45077</v>
      </c>
      <c r="C1466" s="504" t="s">
        <v>9</v>
      </c>
      <c r="D1466" s="512"/>
      <c r="E1466" s="397" t="s">
        <v>127</v>
      </c>
      <c r="F1466" s="513">
        <v>100000</v>
      </c>
      <c r="G1466" s="505" t="s">
        <v>128</v>
      </c>
    </row>
    <row r="1467" spans="2:7" hidden="1" x14ac:dyDescent="0.3">
      <c r="B1467" s="511">
        <v>45077</v>
      </c>
      <c r="C1467" s="504" t="s">
        <v>9</v>
      </c>
      <c r="D1467" s="512"/>
      <c r="E1467" s="397" t="s">
        <v>127</v>
      </c>
      <c r="F1467" s="513">
        <v>50000</v>
      </c>
      <c r="G1467" s="505" t="s">
        <v>128</v>
      </c>
    </row>
    <row r="1468" spans="2:7" hidden="1" x14ac:dyDescent="0.3">
      <c r="B1468" s="511">
        <v>45077</v>
      </c>
      <c r="C1468" s="504" t="s">
        <v>9</v>
      </c>
      <c r="D1468" s="512"/>
      <c r="E1468" s="397" t="s">
        <v>127</v>
      </c>
      <c r="F1468" s="513">
        <v>10000</v>
      </c>
      <c r="G1468" s="505" t="s">
        <v>128</v>
      </c>
    </row>
    <row r="1469" spans="2:7" hidden="1" x14ac:dyDescent="0.3">
      <c r="B1469" s="511">
        <v>45077</v>
      </c>
      <c r="C1469" s="504" t="s">
        <v>9</v>
      </c>
      <c r="D1469" s="512"/>
      <c r="E1469" s="397" t="s">
        <v>127</v>
      </c>
      <c r="F1469" s="513">
        <v>20000</v>
      </c>
      <c r="G1469" s="505" t="s">
        <v>128</v>
      </c>
    </row>
    <row r="1470" spans="2:7" ht="17.25" hidden="1" thickBot="1" x14ac:dyDescent="0.35">
      <c r="B1470" s="514">
        <v>45077</v>
      </c>
      <c r="C1470" s="506" t="s">
        <v>9</v>
      </c>
      <c r="D1470" s="515"/>
      <c r="E1470" s="507" t="s">
        <v>127</v>
      </c>
      <c r="F1470" s="516">
        <v>20000</v>
      </c>
      <c r="G1470" s="321" t="s">
        <v>128</v>
      </c>
    </row>
    <row r="1471" spans="2:7" hidden="1" x14ac:dyDescent="0.3">
      <c r="B1471" s="508">
        <v>45078</v>
      </c>
      <c r="C1471" s="502" t="s">
        <v>9</v>
      </c>
      <c r="D1471" s="509"/>
      <c r="E1471" s="423" t="s">
        <v>127</v>
      </c>
      <c r="F1471" s="510">
        <v>30000</v>
      </c>
      <c r="G1471" s="503" t="s">
        <v>128</v>
      </c>
    </row>
    <row r="1472" spans="2:7" hidden="1" x14ac:dyDescent="0.3">
      <c r="B1472" s="511">
        <v>45078</v>
      </c>
      <c r="C1472" s="504" t="s">
        <v>9</v>
      </c>
      <c r="D1472" s="512"/>
      <c r="E1472" s="397" t="s">
        <v>127</v>
      </c>
      <c r="F1472" s="513">
        <v>80000</v>
      </c>
      <c r="G1472" s="505" t="s">
        <v>128</v>
      </c>
    </row>
    <row r="1473" spans="2:7" hidden="1" x14ac:dyDescent="0.3">
      <c r="B1473" s="511">
        <v>45081</v>
      </c>
      <c r="C1473" s="504" t="s">
        <v>9</v>
      </c>
      <c r="D1473" s="512"/>
      <c r="E1473" s="397" t="s">
        <v>127</v>
      </c>
      <c r="F1473" s="513">
        <v>10000</v>
      </c>
      <c r="G1473" s="505" t="s">
        <v>128</v>
      </c>
    </row>
    <row r="1474" spans="2:7" hidden="1" x14ac:dyDescent="0.3">
      <c r="B1474" s="511">
        <v>45082</v>
      </c>
      <c r="C1474" s="504" t="s">
        <v>9</v>
      </c>
      <c r="D1474" s="512"/>
      <c r="E1474" s="397" t="s">
        <v>127</v>
      </c>
      <c r="F1474" s="513">
        <v>100000</v>
      </c>
      <c r="G1474" s="505" t="s">
        <v>128</v>
      </c>
    </row>
    <row r="1475" spans="2:7" hidden="1" x14ac:dyDescent="0.3">
      <c r="B1475" s="511">
        <v>45082</v>
      </c>
      <c r="C1475" s="504" t="s">
        <v>9</v>
      </c>
      <c r="D1475" s="512"/>
      <c r="E1475" s="397" t="s">
        <v>127</v>
      </c>
      <c r="F1475" s="513">
        <v>250000</v>
      </c>
      <c r="G1475" s="505" t="s">
        <v>128</v>
      </c>
    </row>
    <row r="1476" spans="2:7" hidden="1" x14ac:dyDescent="0.3">
      <c r="B1476" s="511">
        <v>45084</v>
      </c>
      <c r="C1476" s="504" t="s">
        <v>9</v>
      </c>
      <c r="D1476" s="512"/>
      <c r="E1476" s="397" t="s">
        <v>127</v>
      </c>
      <c r="F1476" s="513">
        <v>495000</v>
      </c>
      <c r="G1476" s="505" t="s">
        <v>128</v>
      </c>
    </row>
    <row r="1477" spans="2:7" hidden="1" x14ac:dyDescent="0.3">
      <c r="B1477" s="511">
        <v>45086</v>
      </c>
      <c r="C1477" s="504" t="s">
        <v>9</v>
      </c>
      <c r="D1477" s="512"/>
      <c r="E1477" s="397" t="s">
        <v>127</v>
      </c>
      <c r="F1477" s="513">
        <v>20000</v>
      </c>
      <c r="G1477" s="505" t="s">
        <v>128</v>
      </c>
    </row>
    <row r="1478" spans="2:7" hidden="1" x14ac:dyDescent="0.3">
      <c r="B1478" s="511">
        <v>45086</v>
      </c>
      <c r="C1478" s="504" t="s">
        <v>9</v>
      </c>
      <c r="D1478" s="512"/>
      <c r="E1478" s="397" t="s">
        <v>127</v>
      </c>
      <c r="F1478" s="513">
        <v>20000</v>
      </c>
      <c r="G1478" s="505" t="s">
        <v>128</v>
      </c>
    </row>
    <row r="1479" spans="2:7" hidden="1" x14ac:dyDescent="0.3">
      <c r="B1479" s="511">
        <v>45086</v>
      </c>
      <c r="C1479" s="504" t="s">
        <v>9</v>
      </c>
      <c r="D1479" s="512"/>
      <c r="E1479" s="397" t="s">
        <v>127</v>
      </c>
      <c r="F1479" s="513">
        <v>10000</v>
      </c>
      <c r="G1479" s="505" t="s">
        <v>128</v>
      </c>
    </row>
    <row r="1480" spans="2:7" hidden="1" x14ac:dyDescent="0.3">
      <c r="B1480" s="511">
        <v>45086</v>
      </c>
      <c r="C1480" s="504" t="s">
        <v>9</v>
      </c>
      <c r="D1480" s="512"/>
      <c r="E1480" s="397" t="s">
        <v>127</v>
      </c>
      <c r="F1480" s="513">
        <v>20000</v>
      </c>
      <c r="G1480" s="505" t="s">
        <v>128</v>
      </c>
    </row>
    <row r="1481" spans="2:7" hidden="1" x14ac:dyDescent="0.3">
      <c r="B1481" s="511">
        <v>45089</v>
      </c>
      <c r="C1481" s="504" t="s">
        <v>9</v>
      </c>
      <c r="D1481" s="512"/>
      <c r="E1481" s="397" t="s">
        <v>127</v>
      </c>
      <c r="F1481" s="513">
        <v>30000</v>
      </c>
      <c r="G1481" s="505" t="s">
        <v>128</v>
      </c>
    </row>
    <row r="1482" spans="2:7" hidden="1" x14ac:dyDescent="0.3">
      <c r="B1482" s="511">
        <v>45089</v>
      </c>
      <c r="C1482" s="504" t="s">
        <v>9</v>
      </c>
      <c r="D1482" s="512"/>
      <c r="E1482" s="397" t="s">
        <v>127</v>
      </c>
      <c r="F1482" s="513">
        <v>10000</v>
      </c>
      <c r="G1482" s="505" t="s">
        <v>128</v>
      </c>
    </row>
    <row r="1483" spans="2:7" hidden="1" x14ac:dyDescent="0.3">
      <c r="B1483" s="511">
        <v>45089</v>
      </c>
      <c r="C1483" s="504" t="s">
        <v>9</v>
      </c>
      <c r="D1483" s="512"/>
      <c r="E1483" s="397" t="s">
        <v>127</v>
      </c>
      <c r="F1483" s="513">
        <v>10000</v>
      </c>
      <c r="G1483" s="505" t="s">
        <v>128</v>
      </c>
    </row>
    <row r="1484" spans="2:7" hidden="1" x14ac:dyDescent="0.3">
      <c r="B1484" s="511">
        <v>45091</v>
      </c>
      <c r="C1484" s="504" t="s">
        <v>9</v>
      </c>
      <c r="D1484" s="512"/>
      <c r="E1484" s="397" t="s">
        <v>127</v>
      </c>
      <c r="F1484" s="513">
        <v>80000</v>
      </c>
      <c r="G1484" s="505" t="s">
        <v>128</v>
      </c>
    </row>
    <row r="1485" spans="2:7" hidden="1" x14ac:dyDescent="0.3">
      <c r="B1485" s="511">
        <v>45092</v>
      </c>
      <c r="C1485" s="504" t="s">
        <v>9</v>
      </c>
      <c r="D1485" s="512"/>
      <c r="E1485" s="397" t="s">
        <v>127</v>
      </c>
      <c r="F1485" s="513">
        <v>50000</v>
      </c>
      <c r="G1485" s="505" t="s">
        <v>128</v>
      </c>
    </row>
    <row r="1486" spans="2:7" hidden="1" x14ac:dyDescent="0.3">
      <c r="B1486" s="511">
        <v>45095</v>
      </c>
      <c r="C1486" s="504" t="s">
        <v>9</v>
      </c>
      <c r="D1486" s="512"/>
      <c r="E1486" s="397" t="s">
        <v>127</v>
      </c>
      <c r="F1486" s="513">
        <v>30000</v>
      </c>
      <c r="G1486" s="505" t="s">
        <v>128</v>
      </c>
    </row>
    <row r="1487" spans="2:7" hidden="1" x14ac:dyDescent="0.3">
      <c r="B1487" s="511">
        <v>45096</v>
      </c>
      <c r="C1487" s="504" t="s">
        <v>9</v>
      </c>
      <c r="D1487" s="512"/>
      <c r="E1487" s="397" t="s">
        <v>127</v>
      </c>
      <c r="F1487" s="513">
        <v>1205000</v>
      </c>
      <c r="G1487" s="505" t="s">
        <v>128</v>
      </c>
    </row>
    <row r="1488" spans="2:7" hidden="1" x14ac:dyDescent="0.3">
      <c r="B1488" s="511">
        <v>45096</v>
      </c>
      <c r="C1488" s="504" t="s">
        <v>9</v>
      </c>
      <c r="D1488" s="512"/>
      <c r="E1488" s="397" t="s">
        <v>127</v>
      </c>
      <c r="F1488" s="513">
        <v>100000</v>
      </c>
      <c r="G1488" s="505" t="s">
        <v>128</v>
      </c>
    </row>
    <row r="1489" spans="2:7" hidden="1" x14ac:dyDescent="0.3">
      <c r="B1489" s="511">
        <v>45097</v>
      </c>
      <c r="C1489" s="504" t="s">
        <v>9</v>
      </c>
      <c r="D1489" s="512"/>
      <c r="E1489" s="397" t="s">
        <v>127</v>
      </c>
      <c r="F1489" s="513">
        <v>20000</v>
      </c>
      <c r="G1489" s="505" t="s">
        <v>128</v>
      </c>
    </row>
    <row r="1490" spans="2:7" hidden="1" x14ac:dyDescent="0.3">
      <c r="B1490" s="511">
        <v>45097</v>
      </c>
      <c r="C1490" s="504" t="s">
        <v>9</v>
      </c>
      <c r="D1490" s="512"/>
      <c r="E1490" s="397" t="s">
        <v>127</v>
      </c>
      <c r="F1490" s="513">
        <v>20000</v>
      </c>
      <c r="G1490" s="505" t="s">
        <v>128</v>
      </c>
    </row>
    <row r="1491" spans="2:7" hidden="1" x14ac:dyDescent="0.3">
      <c r="B1491" s="511">
        <v>45098</v>
      </c>
      <c r="C1491" s="504" t="s">
        <v>9</v>
      </c>
      <c r="D1491" s="512"/>
      <c r="E1491" s="397" t="s">
        <v>127</v>
      </c>
      <c r="F1491" s="513">
        <v>30000</v>
      </c>
      <c r="G1491" s="505" t="s">
        <v>128</v>
      </c>
    </row>
    <row r="1492" spans="2:7" hidden="1" x14ac:dyDescent="0.3">
      <c r="B1492" s="511">
        <v>45099</v>
      </c>
      <c r="C1492" s="504" t="s">
        <v>9</v>
      </c>
      <c r="D1492" s="512"/>
      <c r="E1492" s="397" t="s">
        <v>127</v>
      </c>
      <c r="F1492" s="513">
        <v>200000</v>
      </c>
      <c r="G1492" s="505" t="s">
        <v>128</v>
      </c>
    </row>
    <row r="1493" spans="2:7" hidden="1" x14ac:dyDescent="0.3">
      <c r="B1493" s="511">
        <v>45100</v>
      </c>
      <c r="C1493" s="504" t="s">
        <v>9</v>
      </c>
      <c r="D1493" s="512"/>
      <c r="E1493" s="397" t="s">
        <v>127</v>
      </c>
      <c r="F1493" s="513">
        <v>70000</v>
      </c>
      <c r="G1493" s="505" t="s">
        <v>128</v>
      </c>
    </row>
    <row r="1494" spans="2:7" hidden="1" x14ac:dyDescent="0.3">
      <c r="B1494" s="511">
        <v>45103</v>
      </c>
      <c r="C1494" s="504" t="s">
        <v>9</v>
      </c>
      <c r="D1494" s="512"/>
      <c r="E1494" s="397" t="s">
        <v>127</v>
      </c>
      <c r="F1494" s="513">
        <v>30000</v>
      </c>
      <c r="G1494" s="505" t="s">
        <v>128</v>
      </c>
    </row>
    <row r="1495" spans="2:7" hidden="1" x14ac:dyDescent="0.3">
      <c r="B1495" s="511">
        <v>45103</v>
      </c>
      <c r="C1495" s="504" t="s">
        <v>9</v>
      </c>
      <c r="D1495" s="512"/>
      <c r="E1495" s="397" t="s">
        <v>127</v>
      </c>
      <c r="F1495" s="513">
        <v>50000</v>
      </c>
      <c r="G1495" s="505" t="s">
        <v>128</v>
      </c>
    </row>
    <row r="1496" spans="2:7" hidden="1" x14ac:dyDescent="0.3">
      <c r="B1496" s="511">
        <v>45104</v>
      </c>
      <c r="C1496" s="504" t="s">
        <v>9</v>
      </c>
      <c r="D1496" s="512"/>
      <c r="E1496" s="397" t="s">
        <v>127</v>
      </c>
      <c r="F1496" s="513">
        <v>50000</v>
      </c>
      <c r="G1496" s="505" t="s">
        <v>128</v>
      </c>
    </row>
    <row r="1497" spans="2:7" hidden="1" x14ac:dyDescent="0.3">
      <c r="B1497" s="511">
        <v>45105</v>
      </c>
      <c r="C1497" s="504" t="s">
        <v>9</v>
      </c>
      <c r="D1497" s="512"/>
      <c r="E1497" s="397" t="s">
        <v>127</v>
      </c>
      <c r="F1497" s="513">
        <v>30000</v>
      </c>
      <c r="G1497" s="505" t="s">
        <v>128</v>
      </c>
    </row>
    <row r="1498" spans="2:7" hidden="1" x14ac:dyDescent="0.3">
      <c r="B1498" s="511">
        <v>45105</v>
      </c>
      <c r="C1498" s="504" t="s">
        <v>9</v>
      </c>
      <c r="D1498" s="512"/>
      <c r="E1498" s="397" t="s">
        <v>127</v>
      </c>
      <c r="F1498" s="513">
        <v>1180000</v>
      </c>
      <c r="G1498" s="505" t="s">
        <v>128</v>
      </c>
    </row>
    <row r="1499" spans="2:7" hidden="1" x14ac:dyDescent="0.3">
      <c r="B1499" s="511">
        <v>45106</v>
      </c>
      <c r="C1499" s="504" t="s">
        <v>9</v>
      </c>
      <c r="D1499" s="512"/>
      <c r="E1499" s="397" t="s">
        <v>127</v>
      </c>
      <c r="F1499" s="513">
        <v>10000</v>
      </c>
      <c r="G1499" s="505" t="s">
        <v>128</v>
      </c>
    </row>
    <row r="1500" spans="2:7" hidden="1" x14ac:dyDescent="0.3">
      <c r="B1500" s="511">
        <v>45106</v>
      </c>
      <c r="C1500" s="504" t="s">
        <v>9</v>
      </c>
      <c r="D1500" s="512"/>
      <c r="E1500" s="397" t="s">
        <v>127</v>
      </c>
      <c r="F1500" s="513">
        <v>100000</v>
      </c>
      <c r="G1500" s="505" t="s">
        <v>128</v>
      </c>
    </row>
    <row r="1501" spans="2:7" hidden="1" x14ac:dyDescent="0.3">
      <c r="B1501" s="511">
        <v>45106</v>
      </c>
      <c r="C1501" s="504" t="s">
        <v>9</v>
      </c>
      <c r="D1501" s="512"/>
      <c r="E1501" s="397" t="s">
        <v>127</v>
      </c>
      <c r="F1501" s="513">
        <v>10000</v>
      </c>
      <c r="G1501" s="505" t="s">
        <v>128</v>
      </c>
    </row>
    <row r="1502" spans="2:7" hidden="1" x14ac:dyDescent="0.3">
      <c r="B1502" s="511">
        <v>45106</v>
      </c>
      <c r="C1502" s="504" t="s">
        <v>9</v>
      </c>
      <c r="D1502" s="512"/>
      <c r="E1502" s="397" t="s">
        <v>127</v>
      </c>
      <c r="F1502" s="513">
        <v>10000</v>
      </c>
      <c r="G1502" s="505" t="s">
        <v>128</v>
      </c>
    </row>
    <row r="1503" spans="2:7" hidden="1" x14ac:dyDescent="0.3">
      <c r="B1503" s="511">
        <v>45107</v>
      </c>
      <c r="C1503" s="504" t="s">
        <v>9</v>
      </c>
      <c r="D1503" s="512"/>
      <c r="E1503" s="397" t="s">
        <v>127</v>
      </c>
      <c r="F1503" s="513">
        <v>50000</v>
      </c>
      <c r="G1503" s="505" t="s">
        <v>128</v>
      </c>
    </row>
    <row r="1504" spans="2:7" hidden="1" x14ac:dyDescent="0.3">
      <c r="B1504" s="511">
        <v>45107</v>
      </c>
      <c r="C1504" s="504" t="s">
        <v>9</v>
      </c>
      <c r="D1504" s="512"/>
      <c r="E1504" s="397" t="s">
        <v>127</v>
      </c>
      <c r="F1504" s="513">
        <v>10000</v>
      </c>
      <c r="G1504" s="505" t="s">
        <v>128</v>
      </c>
    </row>
    <row r="1505" spans="2:7" hidden="1" x14ac:dyDescent="0.3">
      <c r="B1505" s="511">
        <v>45107</v>
      </c>
      <c r="C1505" s="504" t="s">
        <v>9</v>
      </c>
      <c r="D1505" s="512"/>
      <c r="E1505" s="397" t="s">
        <v>127</v>
      </c>
      <c r="F1505" s="513">
        <v>20000</v>
      </c>
      <c r="G1505" s="505" t="s">
        <v>128</v>
      </c>
    </row>
    <row r="1506" spans="2:7" hidden="1" x14ac:dyDescent="0.3">
      <c r="B1506" s="520">
        <v>45107</v>
      </c>
      <c r="C1506" s="504" t="s">
        <v>9</v>
      </c>
      <c r="D1506" s="512"/>
      <c r="E1506" s="397" t="s">
        <v>127</v>
      </c>
      <c r="F1506" s="521">
        <v>10000</v>
      </c>
      <c r="G1506" s="505" t="s">
        <v>128</v>
      </c>
    </row>
    <row r="1507" spans="2:7" ht="17.25" hidden="1" thickBot="1" x14ac:dyDescent="0.35">
      <c r="B1507" s="514">
        <v>45107</v>
      </c>
      <c r="C1507" s="506" t="s">
        <v>9</v>
      </c>
      <c r="D1507" s="515"/>
      <c r="E1507" s="507" t="s">
        <v>127</v>
      </c>
      <c r="F1507" s="516">
        <v>20000</v>
      </c>
      <c r="G1507" s="321" t="s">
        <v>128</v>
      </c>
    </row>
    <row r="1508" spans="2:7" hidden="1" x14ac:dyDescent="0.3">
      <c r="B1508" s="508">
        <v>45108</v>
      </c>
      <c r="C1508" s="502" t="s">
        <v>9</v>
      </c>
      <c r="D1508" s="509"/>
      <c r="E1508" s="423" t="s">
        <v>127</v>
      </c>
      <c r="F1508" s="510">
        <v>30000</v>
      </c>
      <c r="G1508" s="503" t="s">
        <v>128</v>
      </c>
    </row>
    <row r="1509" spans="2:7" hidden="1" x14ac:dyDescent="0.3">
      <c r="B1509" s="511">
        <v>45110</v>
      </c>
      <c r="C1509" s="504" t="s">
        <v>9</v>
      </c>
      <c r="D1509" s="512"/>
      <c r="E1509" s="397" t="s">
        <v>127</v>
      </c>
      <c r="F1509" s="513">
        <v>60000</v>
      </c>
      <c r="G1509" s="505" t="s">
        <v>128</v>
      </c>
    </row>
    <row r="1510" spans="2:7" hidden="1" x14ac:dyDescent="0.3">
      <c r="B1510" s="511">
        <v>45110</v>
      </c>
      <c r="C1510" s="504" t="s">
        <v>9</v>
      </c>
      <c r="D1510" s="512"/>
      <c r="E1510" s="397" t="s">
        <v>127</v>
      </c>
      <c r="F1510" s="513">
        <v>10000</v>
      </c>
      <c r="G1510" s="505" t="s">
        <v>128</v>
      </c>
    </row>
    <row r="1511" spans="2:7" hidden="1" x14ac:dyDescent="0.3">
      <c r="B1511" s="511">
        <v>45111</v>
      </c>
      <c r="C1511" s="504" t="s">
        <v>9</v>
      </c>
      <c r="D1511" s="512"/>
      <c r="E1511" s="397" t="s">
        <v>127</v>
      </c>
      <c r="F1511" s="513">
        <v>1100000</v>
      </c>
      <c r="G1511" s="505" t="s">
        <v>128</v>
      </c>
    </row>
    <row r="1512" spans="2:7" hidden="1" x14ac:dyDescent="0.3">
      <c r="B1512" s="511">
        <v>45112</v>
      </c>
      <c r="C1512" s="504" t="s">
        <v>9</v>
      </c>
      <c r="D1512" s="512"/>
      <c r="E1512" s="397" t="s">
        <v>127</v>
      </c>
      <c r="F1512" s="513">
        <v>100000</v>
      </c>
      <c r="G1512" s="505" t="s">
        <v>128</v>
      </c>
    </row>
    <row r="1513" spans="2:7" hidden="1" x14ac:dyDescent="0.3">
      <c r="B1513" s="511">
        <v>45112</v>
      </c>
      <c r="C1513" s="504" t="s">
        <v>9</v>
      </c>
      <c r="D1513" s="512"/>
      <c r="E1513" s="397" t="s">
        <v>127</v>
      </c>
      <c r="F1513" s="513">
        <v>250000</v>
      </c>
      <c r="G1513" s="505" t="s">
        <v>128</v>
      </c>
    </row>
    <row r="1514" spans="2:7" hidden="1" x14ac:dyDescent="0.3">
      <c r="B1514" s="511">
        <v>45113</v>
      </c>
      <c r="C1514" s="504" t="s">
        <v>9</v>
      </c>
      <c r="D1514" s="512"/>
      <c r="E1514" s="397" t="s">
        <v>127</v>
      </c>
      <c r="F1514" s="513">
        <v>20000</v>
      </c>
      <c r="G1514" s="505" t="s">
        <v>128</v>
      </c>
    </row>
    <row r="1515" spans="2:7" hidden="1" x14ac:dyDescent="0.3">
      <c r="B1515" s="511">
        <v>45114</v>
      </c>
      <c r="C1515" s="504" t="s">
        <v>9</v>
      </c>
      <c r="D1515" s="512"/>
      <c r="E1515" s="397" t="s">
        <v>127</v>
      </c>
      <c r="F1515" s="513">
        <v>475000</v>
      </c>
      <c r="G1515" s="505" t="s">
        <v>128</v>
      </c>
    </row>
    <row r="1516" spans="2:7" hidden="1" x14ac:dyDescent="0.3">
      <c r="B1516" s="511">
        <v>45117</v>
      </c>
      <c r="C1516" s="504" t="s">
        <v>9</v>
      </c>
      <c r="D1516" s="512"/>
      <c r="E1516" s="397" t="s">
        <v>127</v>
      </c>
      <c r="F1516" s="513">
        <v>50000</v>
      </c>
      <c r="G1516" s="505" t="s">
        <v>128</v>
      </c>
    </row>
    <row r="1517" spans="2:7" hidden="1" x14ac:dyDescent="0.3">
      <c r="B1517" s="511">
        <v>45117</v>
      </c>
      <c r="C1517" s="504" t="s">
        <v>9</v>
      </c>
      <c r="D1517" s="512"/>
      <c r="E1517" s="397" t="s">
        <v>127</v>
      </c>
      <c r="F1517" s="513">
        <v>10000</v>
      </c>
      <c r="G1517" s="505" t="s">
        <v>128</v>
      </c>
    </row>
    <row r="1518" spans="2:7" hidden="1" x14ac:dyDescent="0.3">
      <c r="B1518" s="511">
        <v>45117</v>
      </c>
      <c r="C1518" s="504" t="s">
        <v>9</v>
      </c>
      <c r="D1518" s="512"/>
      <c r="E1518" s="397" t="s">
        <v>127</v>
      </c>
      <c r="F1518" s="513">
        <v>20000</v>
      </c>
      <c r="G1518" s="505" t="s">
        <v>128</v>
      </c>
    </row>
    <row r="1519" spans="2:7" hidden="1" x14ac:dyDescent="0.3">
      <c r="B1519" s="511">
        <v>45117</v>
      </c>
      <c r="C1519" s="504" t="s">
        <v>9</v>
      </c>
      <c r="D1519" s="512"/>
      <c r="E1519" s="397" t="s">
        <v>127</v>
      </c>
      <c r="F1519" s="513">
        <v>10000</v>
      </c>
      <c r="G1519" s="505" t="s">
        <v>128</v>
      </c>
    </row>
    <row r="1520" spans="2:7" hidden="1" x14ac:dyDescent="0.3">
      <c r="B1520" s="511">
        <v>45117</v>
      </c>
      <c r="C1520" s="504" t="s">
        <v>9</v>
      </c>
      <c r="D1520" s="512"/>
      <c r="E1520" s="397" t="s">
        <v>127</v>
      </c>
      <c r="F1520" s="513">
        <v>20000</v>
      </c>
      <c r="G1520" s="505" t="s">
        <v>128</v>
      </c>
    </row>
    <row r="1521" spans="2:7" hidden="1" x14ac:dyDescent="0.3">
      <c r="B1521" s="511">
        <v>45118</v>
      </c>
      <c r="C1521" s="504" t="s">
        <v>9</v>
      </c>
      <c r="D1521" s="512"/>
      <c r="E1521" s="397" t="s">
        <v>127</v>
      </c>
      <c r="F1521" s="513">
        <v>30000</v>
      </c>
      <c r="G1521" s="505" t="s">
        <v>128</v>
      </c>
    </row>
    <row r="1522" spans="2:7" hidden="1" x14ac:dyDescent="0.3">
      <c r="B1522" s="511">
        <v>45119</v>
      </c>
      <c r="C1522" s="504" t="s">
        <v>9</v>
      </c>
      <c r="D1522" s="512"/>
      <c r="E1522" s="397" t="s">
        <v>127</v>
      </c>
      <c r="F1522" s="513">
        <v>80000</v>
      </c>
      <c r="G1522" s="505" t="s">
        <v>128</v>
      </c>
    </row>
    <row r="1523" spans="2:7" hidden="1" x14ac:dyDescent="0.3">
      <c r="B1523" s="511">
        <v>45124</v>
      </c>
      <c r="C1523" s="504" t="s">
        <v>9</v>
      </c>
      <c r="D1523" s="512"/>
      <c r="E1523" s="397" t="s">
        <v>127</v>
      </c>
      <c r="F1523" s="513">
        <v>50000</v>
      </c>
      <c r="G1523" s="505" t="s">
        <v>128</v>
      </c>
    </row>
    <row r="1524" spans="2:7" hidden="1" x14ac:dyDescent="0.3">
      <c r="B1524" s="511">
        <v>45124</v>
      </c>
      <c r="C1524" s="504" t="s">
        <v>9</v>
      </c>
      <c r="D1524" s="512"/>
      <c r="E1524" s="397" t="s">
        <v>127</v>
      </c>
      <c r="F1524" s="513">
        <v>1000000</v>
      </c>
      <c r="G1524" s="505" t="s">
        <v>128</v>
      </c>
    </row>
    <row r="1525" spans="2:7" hidden="1" x14ac:dyDescent="0.3">
      <c r="B1525" s="511">
        <v>45126</v>
      </c>
      <c r="C1525" s="504" t="s">
        <v>9</v>
      </c>
      <c r="D1525" s="512"/>
      <c r="E1525" s="397" t="s">
        <v>127</v>
      </c>
      <c r="F1525" s="513">
        <v>1215000</v>
      </c>
      <c r="G1525" s="505" t="s">
        <v>128</v>
      </c>
    </row>
    <row r="1526" spans="2:7" hidden="1" x14ac:dyDescent="0.3">
      <c r="B1526" s="511">
        <v>45127</v>
      </c>
      <c r="C1526" s="504" t="s">
        <v>9</v>
      </c>
      <c r="D1526" s="512"/>
      <c r="E1526" s="397" t="s">
        <v>127</v>
      </c>
      <c r="F1526" s="513">
        <v>20000</v>
      </c>
      <c r="G1526" s="505" t="s">
        <v>128</v>
      </c>
    </row>
    <row r="1527" spans="2:7" hidden="1" x14ac:dyDescent="0.3">
      <c r="B1527" s="511">
        <v>45127</v>
      </c>
      <c r="C1527" s="504" t="s">
        <v>9</v>
      </c>
      <c r="D1527" s="512"/>
      <c r="E1527" s="397" t="s">
        <v>127</v>
      </c>
      <c r="F1527" s="513">
        <v>20000</v>
      </c>
      <c r="G1527" s="505" t="s">
        <v>128</v>
      </c>
    </row>
    <row r="1528" spans="2:7" hidden="1" x14ac:dyDescent="0.3">
      <c r="B1528" s="511">
        <v>45131</v>
      </c>
      <c r="C1528" s="504" t="s">
        <v>9</v>
      </c>
      <c r="D1528" s="512"/>
      <c r="E1528" s="397" t="s">
        <v>127</v>
      </c>
      <c r="F1528" s="513">
        <v>280000</v>
      </c>
      <c r="G1528" s="505" t="s">
        <v>128</v>
      </c>
    </row>
    <row r="1529" spans="2:7" hidden="1" x14ac:dyDescent="0.3">
      <c r="B1529" s="511">
        <v>45131</v>
      </c>
      <c r="C1529" s="504" t="s">
        <v>9</v>
      </c>
      <c r="D1529" s="512"/>
      <c r="E1529" s="397" t="s">
        <v>127</v>
      </c>
      <c r="F1529" s="513">
        <v>100000</v>
      </c>
      <c r="G1529" s="505" t="s">
        <v>128</v>
      </c>
    </row>
    <row r="1530" spans="2:7" hidden="1" x14ac:dyDescent="0.3">
      <c r="B1530" s="511">
        <v>45133</v>
      </c>
      <c r="C1530" s="504" t="s">
        <v>9</v>
      </c>
      <c r="D1530" s="512"/>
      <c r="E1530" s="397" t="s">
        <v>127</v>
      </c>
      <c r="F1530" s="513">
        <v>30000</v>
      </c>
      <c r="G1530" s="505" t="s">
        <v>128</v>
      </c>
    </row>
    <row r="1531" spans="2:7" hidden="1" x14ac:dyDescent="0.3">
      <c r="B1531" s="511">
        <v>45133</v>
      </c>
      <c r="C1531" s="504" t="s">
        <v>9</v>
      </c>
      <c r="D1531" s="512"/>
      <c r="E1531" s="397" t="s">
        <v>127</v>
      </c>
      <c r="F1531" s="513">
        <v>50000</v>
      </c>
      <c r="G1531" s="505" t="s">
        <v>128</v>
      </c>
    </row>
    <row r="1532" spans="2:7" hidden="1" x14ac:dyDescent="0.3">
      <c r="B1532" s="511">
        <v>45133</v>
      </c>
      <c r="C1532" s="504" t="s">
        <v>9</v>
      </c>
      <c r="D1532" s="512"/>
      <c r="E1532" s="397" t="s">
        <v>127</v>
      </c>
      <c r="F1532" s="513">
        <v>10000</v>
      </c>
      <c r="G1532" s="505" t="s">
        <v>128</v>
      </c>
    </row>
    <row r="1533" spans="2:7" hidden="1" x14ac:dyDescent="0.3">
      <c r="B1533" s="511">
        <v>45133</v>
      </c>
      <c r="C1533" s="504" t="s">
        <v>9</v>
      </c>
      <c r="D1533" s="512"/>
      <c r="E1533" s="397" t="s">
        <v>127</v>
      </c>
      <c r="F1533" s="513">
        <v>10000</v>
      </c>
      <c r="G1533" s="505" t="s">
        <v>128</v>
      </c>
    </row>
    <row r="1534" spans="2:7" hidden="1" x14ac:dyDescent="0.3">
      <c r="B1534" s="511">
        <v>45133</v>
      </c>
      <c r="C1534" s="504" t="s">
        <v>9</v>
      </c>
      <c r="D1534" s="512"/>
      <c r="E1534" s="397" t="s">
        <v>127</v>
      </c>
      <c r="F1534" s="513">
        <v>10000</v>
      </c>
      <c r="G1534" s="505" t="s">
        <v>128</v>
      </c>
    </row>
    <row r="1535" spans="2:7" hidden="1" x14ac:dyDescent="0.3">
      <c r="B1535" s="511">
        <v>45134</v>
      </c>
      <c r="C1535" s="504" t="s">
        <v>9</v>
      </c>
      <c r="D1535" s="512"/>
      <c r="E1535" s="397" t="s">
        <v>127</v>
      </c>
      <c r="F1535" s="513">
        <v>50000</v>
      </c>
      <c r="G1535" s="505" t="s">
        <v>128</v>
      </c>
    </row>
    <row r="1536" spans="2:7" hidden="1" x14ac:dyDescent="0.3">
      <c r="B1536" s="511">
        <v>45134</v>
      </c>
      <c r="C1536" s="504" t="s">
        <v>9</v>
      </c>
      <c r="D1536" s="512"/>
      <c r="E1536" s="397" t="s">
        <v>127</v>
      </c>
      <c r="F1536" s="513">
        <v>1110000</v>
      </c>
      <c r="G1536" s="505" t="s">
        <v>128</v>
      </c>
    </row>
    <row r="1537" spans="2:7" hidden="1" x14ac:dyDescent="0.3">
      <c r="B1537" s="511">
        <v>45134</v>
      </c>
      <c r="C1537" s="504" t="s">
        <v>9</v>
      </c>
      <c r="D1537" s="512"/>
      <c r="E1537" s="397" t="s">
        <v>127</v>
      </c>
      <c r="F1537" s="513">
        <v>10000</v>
      </c>
      <c r="G1537" s="505" t="s">
        <v>128</v>
      </c>
    </row>
    <row r="1538" spans="2:7" hidden="1" x14ac:dyDescent="0.3">
      <c r="B1538" s="511">
        <v>45135</v>
      </c>
      <c r="C1538" s="504" t="s">
        <v>9</v>
      </c>
      <c r="D1538" s="512"/>
      <c r="E1538" s="397" t="s">
        <v>127</v>
      </c>
      <c r="F1538" s="513">
        <v>30000</v>
      </c>
      <c r="G1538" s="505" t="s">
        <v>128</v>
      </c>
    </row>
    <row r="1539" spans="2:7" hidden="1" x14ac:dyDescent="0.3">
      <c r="B1539" s="511">
        <v>45135</v>
      </c>
      <c r="C1539" s="504" t="s">
        <v>9</v>
      </c>
      <c r="D1539" s="512"/>
      <c r="E1539" s="397" t="s">
        <v>127</v>
      </c>
      <c r="F1539" s="513">
        <v>70000</v>
      </c>
      <c r="G1539" s="505" t="s">
        <v>128</v>
      </c>
    </row>
    <row r="1540" spans="2:7" hidden="1" x14ac:dyDescent="0.3">
      <c r="B1540" s="511">
        <v>45138</v>
      </c>
      <c r="C1540" s="504" t="s">
        <v>9</v>
      </c>
      <c r="D1540" s="512"/>
      <c r="E1540" s="397" t="s">
        <v>127</v>
      </c>
      <c r="F1540" s="513">
        <v>50000</v>
      </c>
      <c r="G1540" s="505" t="s">
        <v>128</v>
      </c>
    </row>
    <row r="1541" spans="2:7" hidden="1" x14ac:dyDescent="0.3">
      <c r="B1541" s="511">
        <v>45138</v>
      </c>
      <c r="C1541" s="504" t="s">
        <v>9</v>
      </c>
      <c r="D1541" s="512"/>
      <c r="E1541" s="397" t="s">
        <v>127</v>
      </c>
      <c r="F1541" s="513">
        <v>10000</v>
      </c>
      <c r="G1541" s="505" t="s">
        <v>128</v>
      </c>
    </row>
    <row r="1542" spans="2:7" hidden="1" x14ac:dyDescent="0.3">
      <c r="B1542" s="511">
        <v>45138</v>
      </c>
      <c r="C1542" s="504" t="s">
        <v>9</v>
      </c>
      <c r="D1542" s="512"/>
      <c r="E1542" s="397" t="s">
        <v>127</v>
      </c>
      <c r="F1542" s="513">
        <v>10000</v>
      </c>
      <c r="G1542" s="505" t="s">
        <v>128</v>
      </c>
    </row>
    <row r="1543" spans="2:7" hidden="1" x14ac:dyDescent="0.3">
      <c r="B1543" s="520">
        <v>45138</v>
      </c>
      <c r="C1543" s="504" t="s">
        <v>9</v>
      </c>
      <c r="D1543" s="512"/>
      <c r="E1543" s="397" t="s">
        <v>127</v>
      </c>
      <c r="F1543" s="521">
        <v>20000</v>
      </c>
      <c r="G1543" s="505" t="s">
        <v>128</v>
      </c>
    </row>
    <row r="1544" spans="2:7" hidden="1" x14ac:dyDescent="0.3">
      <c r="B1544" s="520">
        <v>45138</v>
      </c>
      <c r="C1544" s="504" t="s">
        <v>9</v>
      </c>
      <c r="D1544" s="512"/>
      <c r="E1544" s="397" t="s">
        <v>127</v>
      </c>
      <c r="F1544" s="521">
        <v>20000</v>
      </c>
      <c r="G1544" s="505" t="s">
        <v>128</v>
      </c>
    </row>
    <row r="1545" spans="2:7" ht="17.25" hidden="1" thickBot="1" x14ac:dyDescent="0.35">
      <c r="B1545" s="514">
        <v>45138</v>
      </c>
      <c r="C1545" s="506" t="s">
        <v>9</v>
      </c>
      <c r="D1545" s="515"/>
      <c r="E1545" s="507" t="s">
        <v>127</v>
      </c>
      <c r="F1545" s="516">
        <v>20000</v>
      </c>
      <c r="G1545" s="321" t="s">
        <v>128</v>
      </c>
    </row>
    <row r="1546" spans="2:7" hidden="1" x14ac:dyDescent="0.3">
      <c r="B1546" s="508">
        <v>45139</v>
      </c>
      <c r="C1546" s="502" t="s">
        <v>9</v>
      </c>
      <c r="D1546" s="509"/>
      <c r="E1546" s="423" t="s">
        <v>127</v>
      </c>
      <c r="F1546" s="510">
        <v>30000</v>
      </c>
      <c r="G1546" s="503" t="s">
        <v>128</v>
      </c>
    </row>
    <row r="1547" spans="2:7" hidden="1" x14ac:dyDescent="0.3">
      <c r="B1547" s="511">
        <v>45140</v>
      </c>
      <c r="C1547" s="504" t="s">
        <v>9</v>
      </c>
      <c r="D1547" s="512"/>
      <c r="E1547" s="397" t="s">
        <v>127</v>
      </c>
      <c r="F1547" s="513">
        <v>60000</v>
      </c>
      <c r="G1547" s="505" t="s">
        <v>128</v>
      </c>
    </row>
    <row r="1548" spans="2:7" hidden="1" x14ac:dyDescent="0.3">
      <c r="B1548" s="511">
        <v>45141</v>
      </c>
      <c r="C1548" s="504" t="s">
        <v>9</v>
      </c>
      <c r="D1548" s="512"/>
      <c r="E1548" s="397" t="s">
        <v>127</v>
      </c>
      <c r="F1548" s="513">
        <v>250000</v>
      </c>
      <c r="G1548" s="505" t="s">
        <v>128</v>
      </c>
    </row>
    <row r="1549" spans="2:7" hidden="1" x14ac:dyDescent="0.3">
      <c r="B1549" s="511">
        <v>45143</v>
      </c>
      <c r="C1549" s="504" t="s">
        <v>9</v>
      </c>
      <c r="D1549" s="512"/>
      <c r="E1549" s="397" t="s">
        <v>127</v>
      </c>
      <c r="F1549" s="513">
        <v>10000</v>
      </c>
      <c r="G1549" s="505" t="s">
        <v>128</v>
      </c>
    </row>
    <row r="1550" spans="2:7" hidden="1" x14ac:dyDescent="0.3">
      <c r="B1550" s="511">
        <v>45145</v>
      </c>
      <c r="C1550" s="504" t="s">
        <v>9</v>
      </c>
      <c r="D1550" s="512"/>
      <c r="E1550" s="397" t="s">
        <v>127</v>
      </c>
      <c r="F1550" s="513">
        <v>100000</v>
      </c>
      <c r="G1550" s="505" t="s">
        <v>128</v>
      </c>
    </row>
    <row r="1551" spans="2:7" hidden="1" x14ac:dyDescent="0.3">
      <c r="B1551" s="511">
        <v>45145</v>
      </c>
      <c r="C1551" s="504" t="s">
        <v>9</v>
      </c>
      <c r="D1551" s="512"/>
      <c r="E1551" s="397" t="s">
        <v>127</v>
      </c>
      <c r="F1551" s="513">
        <v>20000</v>
      </c>
      <c r="G1551" s="505" t="s">
        <v>128</v>
      </c>
    </row>
    <row r="1552" spans="2:7" hidden="1" x14ac:dyDescent="0.3">
      <c r="B1552" s="511">
        <v>45146</v>
      </c>
      <c r="C1552" s="504" t="s">
        <v>9</v>
      </c>
      <c r="D1552" s="512"/>
      <c r="E1552" s="397" t="s">
        <v>127</v>
      </c>
      <c r="F1552" s="513">
        <v>100000</v>
      </c>
      <c r="G1552" s="505" t="s">
        <v>128</v>
      </c>
    </row>
    <row r="1553" spans="2:7" hidden="1" x14ac:dyDescent="0.3">
      <c r="B1553" s="511">
        <v>45146</v>
      </c>
      <c r="C1553" s="504" t="s">
        <v>9</v>
      </c>
      <c r="D1553" s="512"/>
      <c r="E1553" s="397" t="s">
        <v>127</v>
      </c>
      <c r="F1553" s="513">
        <v>50000</v>
      </c>
      <c r="G1553" s="505" t="s">
        <v>128</v>
      </c>
    </row>
    <row r="1554" spans="2:7" hidden="1" x14ac:dyDescent="0.3">
      <c r="B1554" s="511">
        <v>45147</v>
      </c>
      <c r="C1554" s="504" t="s">
        <v>9</v>
      </c>
      <c r="D1554" s="512"/>
      <c r="E1554" s="397" t="s">
        <v>127</v>
      </c>
      <c r="F1554" s="513">
        <v>490000</v>
      </c>
      <c r="G1554" s="505" t="s">
        <v>128</v>
      </c>
    </row>
    <row r="1555" spans="2:7" hidden="1" x14ac:dyDescent="0.3">
      <c r="B1555" s="511">
        <v>45148</v>
      </c>
      <c r="C1555" s="504" t="s">
        <v>9</v>
      </c>
      <c r="D1555" s="512"/>
      <c r="E1555" s="397" t="s">
        <v>127</v>
      </c>
      <c r="F1555" s="513">
        <v>50000</v>
      </c>
      <c r="G1555" s="505" t="s">
        <v>128</v>
      </c>
    </row>
    <row r="1556" spans="2:7" hidden="1" x14ac:dyDescent="0.3">
      <c r="B1556" s="511">
        <v>45148</v>
      </c>
      <c r="C1556" s="504" t="s">
        <v>9</v>
      </c>
      <c r="D1556" s="512"/>
      <c r="E1556" s="397" t="s">
        <v>127</v>
      </c>
      <c r="F1556" s="513">
        <v>10000</v>
      </c>
      <c r="G1556" s="505" t="s">
        <v>128</v>
      </c>
    </row>
    <row r="1557" spans="2:7" hidden="1" x14ac:dyDescent="0.3">
      <c r="B1557" s="511">
        <v>45148</v>
      </c>
      <c r="C1557" s="504" t="s">
        <v>9</v>
      </c>
      <c r="D1557" s="512"/>
      <c r="E1557" s="397" t="s">
        <v>127</v>
      </c>
      <c r="F1557" s="513">
        <v>20000</v>
      </c>
      <c r="G1557" s="505" t="s">
        <v>128</v>
      </c>
    </row>
    <row r="1558" spans="2:7" hidden="1" x14ac:dyDescent="0.3">
      <c r="B1558" s="511">
        <v>45148</v>
      </c>
      <c r="C1558" s="504" t="s">
        <v>9</v>
      </c>
      <c r="D1558" s="512"/>
      <c r="E1558" s="397" t="s">
        <v>127</v>
      </c>
      <c r="F1558" s="513">
        <v>10000</v>
      </c>
      <c r="G1558" s="505" t="s">
        <v>128</v>
      </c>
    </row>
    <row r="1559" spans="2:7" hidden="1" x14ac:dyDescent="0.3">
      <c r="B1559" s="511">
        <v>45149</v>
      </c>
      <c r="C1559" s="504" t="s">
        <v>9</v>
      </c>
      <c r="D1559" s="512"/>
      <c r="E1559" s="397" t="s">
        <v>127</v>
      </c>
      <c r="F1559" s="513">
        <v>30000</v>
      </c>
      <c r="G1559" s="505" t="s">
        <v>128</v>
      </c>
    </row>
    <row r="1560" spans="2:7" hidden="1" x14ac:dyDescent="0.3">
      <c r="B1560" s="511">
        <v>45149</v>
      </c>
      <c r="C1560" s="504" t="s">
        <v>9</v>
      </c>
      <c r="D1560" s="512"/>
      <c r="E1560" s="397" t="s">
        <v>127</v>
      </c>
      <c r="F1560" s="513">
        <v>1000000</v>
      </c>
      <c r="G1560" s="505" t="s">
        <v>128</v>
      </c>
    </row>
    <row r="1561" spans="2:7" hidden="1" x14ac:dyDescent="0.3">
      <c r="B1561" s="511">
        <v>45152</v>
      </c>
      <c r="C1561" s="504" t="s">
        <v>9</v>
      </c>
      <c r="D1561" s="512"/>
      <c r="E1561" s="397" t="s">
        <v>127</v>
      </c>
      <c r="F1561" s="513">
        <v>80000</v>
      </c>
      <c r="G1561" s="505" t="s">
        <v>128</v>
      </c>
    </row>
    <row r="1562" spans="2:7" hidden="1" x14ac:dyDescent="0.3">
      <c r="B1562" s="511">
        <v>45154</v>
      </c>
      <c r="C1562" s="504" t="s">
        <v>9</v>
      </c>
      <c r="D1562" s="512"/>
      <c r="E1562" s="397" t="s">
        <v>127</v>
      </c>
      <c r="F1562" s="513">
        <v>50000</v>
      </c>
      <c r="G1562" s="505" t="s">
        <v>128</v>
      </c>
    </row>
    <row r="1563" spans="2:7" hidden="1" x14ac:dyDescent="0.3">
      <c r="B1563" s="511">
        <v>45156</v>
      </c>
      <c r="C1563" s="504" t="s">
        <v>9</v>
      </c>
      <c r="D1563" s="512"/>
      <c r="E1563" s="397" t="s">
        <v>127</v>
      </c>
      <c r="F1563" s="513">
        <v>1195000</v>
      </c>
      <c r="G1563" s="505" t="s">
        <v>128</v>
      </c>
    </row>
    <row r="1564" spans="2:7" hidden="1" x14ac:dyDescent="0.3">
      <c r="B1564" s="511">
        <v>45159</v>
      </c>
      <c r="C1564" s="504" t="s">
        <v>9</v>
      </c>
      <c r="D1564" s="512"/>
      <c r="E1564" s="397" t="s">
        <v>127</v>
      </c>
      <c r="F1564" s="513">
        <v>20000</v>
      </c>
      <c r="G1564" s="505" t="s">
        <v>128</v>
      </c>
    </row>
    <row r="1565" spans="2:7" hidden="1" x14ac:dyDescent="0.3">
      <c r="B1565" s="511">
        <v>45159</v>
      </c>
      <c r="C1565" s="504" t="s">
        <v>9</v>
      </c>
      <c r="D1565" s="512"/>
      <c r="E1565" s="397" t="s">
        <v>127</v>
      </c>
      <c r="F1565" s="513">
        <v>20000</v>
      </c>
      <c r="G1565" s="505" t="s">
        <v>128</v>
      </c>
    </row>
    <row r="1566" spans="2:7" hidden="1" x14ac:dyDescent="0.3">
      <c r="B1566" s="511">
        <v>45159</v>
      </c>
      <c r="C1566" s="504" t="s">
        <v>9</v>
      </c>
      <c r="D1566" s="512"/>
      <c r="E1566" s="397" t="s">
        <v>127</v>
      </c>
      <c r="F1566" s="513">
        <v>100000</v>
      </c>
      <c r="G1566" s="505" t="s">
        <v>128</v>
      </c>
    </row>
    <row r="1567" spans="2:7" hidden="1" x14ac:dyDescent="0.3">
      <c r="B1567" s="511">
        <v>45159</v>
      </c>
      <c r="C1567" s="504" t="s">
        <v>9</v>
      </c>
      <c r="D1567" s="512"/>
      <c r="E1567" s="397" t="s">
        <v>127</v>
      </c>
      <c r="F1567" s="513">
        <v>30000</v>
      </c>
      <c r="G1567" s="505" t="s">
        <v>128</v>
      </c>
    </row>
    <row r="1568" spans="2:7" hidden="1" x14ac:dyDescent="0.3">
      <c r="B1568" s="511">
        <v>45159</v>
      </c>
      <c r="C1568" s="504" t="s">
        <v>9</v>
      </c>
      <c r="D1568" s="512"/>
      <c r="E1568" s="397" t="s">
        <v>127</v>
      </c>
      <c r="F1568" s="513">
        <v>10000</v>
      </c>
      <c r="G1568" s="505" t="s">
        <v>128</v>
      </c>
    </row>
    <row r="1569" spans="2:7" hidden="1" x14ac:dyDescent="0.3">
      <c r="B1569" s="511">
        <v>45161</v>
      </c>
      <c r="C1569" s="504" t="s">
        <v>9</v>
      </c>
      <c r="D1569" s="512"/>
      <c r="E1569" s="397" t="s">
        <v>127</v>
      </c>
      <c r="F1569" s="513">
        <v>270000</v>
      </c>
      <c r="G1569" s="505" t="s">
        <v>128</v>
      </c>
    </row>
    <row r="1570" spans="2:7" hidden="1" x14ac:dyDescent="0.3">
      <c r="B1570" s="511">
        <v>45162</v>
      </c>
      <c r="C1570" s="504" t="s">
        <v>9</v>
      </c>
      <c r="D1570" s="512"/>
      <c r="E1570" s="397" t="s">
        <v>127</v>
      </c>
      <c r="F1570" s="513">
        <v>20000</v>
      </c>
      <c r="G1570" s="505" t="s">
        <v>128</v>
      </c>
    </row>
    <row r="1571" spans="2:7" hidden="1" x14ac:dyDescent="0.3">
      <c r="B1571" s="511">
        <v>45163</v>
      </c>
      <c r="C1571" s="504" t="s">
        <v>9</v>
      </c>
      <c r="D1571" s="512"/>
      <c r="E1571" s="397" t="s">
        <v>127</v>
      </c>
      <c r="F1571" s="513">
        <v>10000</v>
      </c>
      <c r="G1571" s="505" t="s">
        <v>128</v>
      </c>
    </row>
    <row r="1572" spans="2:7" hidden="1" x14ac:dyDescent="0.3">
      <c r="B1572" s="511">
        <v>45166</v>
      </c>
      <c r="C1572" s="504" t="s">
        <v>9</v>
      </c>
      <c r="D1572" s="512"/>
      <c r="E1572" s="397" t="s">
        <v>127</v>
      </c>
      <c r="F1572" s="513">
        <v>30000</v>
      </c>
      <c r="G1572" s="505" t="s">
        <v>128</v>
      </c>
    </row>
    <row r="1573" spans="2:7" hidden="1" x14ac:dyDescent="0.3">
      <c r="B1573" s="511">
        <v>45166</v>
      </c>
      <c r="C1573" s="504" t="s">
        <v>9</v>
      </c>
      <c r="D1573" s="512"/>
      <c r="E1573" s="397" t="s">
        <v>127</v>
      </c>
      <c r="F1573" s="513">
        <v>50000</v>
      </c>
      <c r="G1573" s="505" t="s">
        <v>128</v>
      </c>
    </row>
    <row r="1574" spans="2:7" hidden="1" x14ac:dyDescent="0.3">
      <c r="B1574" s="511">
        <v>45166</v>
      </c>
      <c r="C1574" s="504" t="s">
        <v>9</v>
      </c>
      <c r="D1574" s="512"/>
      <c r="E1574" s="397" t="s">
        <v>127</v>
      </c>
      <c r="F1574" s="513">
        <v>1090000</v>
      </c>
      <c r="G1574" s="505" t="s">
        <v>128</v>
      </c>
    </row>
    <row r="1575" spans="2:7" hidden="1" x14ac:dyDescent="0.3">
      <c r="B1575" s="511">
        <v>45167</v>
      </c>
      <c r="C1575" s="504" t="s">
        <v>9</v>
      </c>
      <c r="D1575" s="512"/>
      <c r="E1575" s="397" t="s">
        <v>127</v>
      </c>
      <c r="F1575" s="513">
        <v>10000</v>
      </c>
      <c r="G1575" s="505" t="s">
        <v>128</v>
      </c>
    </row>
    <row r="1576" spans="2:7" hidden="1" x14ac:dyDescent="0.3">
      <c r="B1576" s="511">
        <v>45168</v>
      </c>
      <c r="C1576" s="504" t="s">
        <v>9</v>
      </c>
      <c r="D1576" s="512"/>
      <c r="E1576" s="397" t="s">
        <v>127</v>
      </c>
      <c r="F1576" s="513">
        <v>100000</v>
      </c>
      <c r="G1576" s="505" t="s">
        <v>128</v>
      </c>
    </row>
    <row r="1577" spans="2:7" hidden="1" x14ac:dyDescent="0.3">
      <c r="B1577" s="511">
        <v>45168</v>
      </c>
      <c r="C1577" s="504" t="s">
        <v>9</v>
      </c>
      <c r="D1577" s="512"/>
      <c r="E1577" s="397" t="s">
        <v>127</v>
      </c>
      <c r="F1577" s="513">
        <v>140000</v>
      </c>
      <c r="G1577" s="505" t="s">
        <v>128</v>
      </c>
    </row>
    <row r="1578" spans="2:7" hidden="1" x14ac:dyDescent="0.3">
      <c r="B1578" s="511">
        <v>45169</v>
      </c>
      <c r="C1578" s="504" t="s">
        <v>9</v>
      </c>
      <c r="D1578" s="512"/>
      <c r="E1578" s="397" t="s">
        <v>127</v>
      </c>
      <c r="F1578" s="513">
        <v>50000</v>
      </c>
      <c r="G1578" s="505" t="s">
        <v>128</v>
      </c>
    </row>
    <row r="1579" spans="2:7" hidden="1" x14ac:dyDescent="0.3">
      <c r="B1579" s="511">
        <v>45169</v>
      </c>
      <c r="C1579" s="504" t="s">
        <v>9</v>
      </c>
      <c r="D1579" s="512"/>
      <c r="E1579" s="397" t="s">
        <v>127</v>
      </c>
      <c r="F1579" s="513">
        <v>10000</v>
      </c>
      <c r="G1579" s="505" t="s">
        <v>128</v>
      </c>
    </row>
    <row r="1580" spans="2:7" hidden="1" x14ac:dyDescent="0.3">
      <c r="B1580" s="520">
        <v>45169</v>
      </c>
      <c r="C1580" s="504" t="s">
        <v>9</v>
      </c>
      <c r="D1580" s="512"/>
      <c r="E1580" s="397" t="s">
        <v>127</v>
      </c>
      <c r="F1580" s="521">
        <v>20000</v>
      </c>
      <c r="G1580" s="505" t="s">
        <v>128</v>
      </c>
    </row>
    <row r="1581" spans="2:7" ht="17.25" hidden="1" thickBot="1" x14ac:dyDescent="0.35">
      <c r="B1581" s="514">
        <v>45169</v>
      </c>
      <c r="C1581" s="506" t="s">
        <v>9</v>
      </c>
      <c r="D1581" s="515"/>
      <c r="E1581" s="507" t="s">
        <v>127</v>
      </c>
      <c r="F1581" s="516">
        <v>20000</v>
      </c>
      <c r="G1581" s="321" t="s">
        <v>128</v>
      </c>
    </row>
    <row r="1582" spans="2:7" hidden="1" x14ac:dyDescent="0.3">
      <c r="B1582" s="508">
        <v>45170</v>
      </c>
      <c r="C1582" s="502" t="s">
        <v>9</v>
      </c>
      <c r="D1582" s="509"/>
      <c r="E1582" s="423" t="s">
        <v>127</v>
      </c>
      <c r="F1582" s="510">
        <v>20000</v>
      </c>
      <c r="G1582" s="503" t="s">
        <v>128</v>
      </c>
    </row>
    <row r="1583" spans="2:7" hidden="1" x14ac:dyDescent="0.3">
      <c r="B1583" s="511">
        <v>45170</v>
      </c>
      <c r="C1583" s="504" t="s">
        <v>9</v>
      </c>
      <c r="D1583" s="512"/>
      <c r="E1583" s="397" t="s">
        <v>127</v>
      </c>
      <c r="F1583" s="513">
        <v>30000</v>
      </c>
      <c r="G1583" s="505" t="s">
        <v>128</v>
      </c>
    </row>
    <row r="1584" spans="2:7" hidden="1" x14ac:dyDescent="0.3">
      <c r="B1584" s="511">
        <v>45170</v>
      </c>
      <c r="C1584" s="504" t="s">
        <v>9</v>
      </c>
      <c r="D1584" s="512"/>
      <c r="E1584" s="397" t="s">
        <v>127</v>
      </c>
      <c r="F1584" s="513">
        <v>60000</v>
      </c>
      <c r="G1584" s="505" t="s">
        <v>128</v>
      </c>
    </row>
    <row r="1585" spans="2:7" hidden="1" x14ac:dyDescent="0.3">
      <c r="B1585" s="511">
        <v>45172</v>
      </c>
      <c r="C1585" s="504" t="s">
        <v>9</v>
      </c>
      <c r="D1585" s="512"/>
      <c r="E1585" s="397" t="s">
        <v>127</v>
      </c>
      <c r="F1585" s="513">
        <v>30000</v>
      </c>
      <c r="G1585" s="505" t="s">
        <v>128</v>
      </c>
    </row>
    <row r="1586" spans="2:7" hidden="1" x14ac:dyDescent="0.3">
      <c r="B1586" s="511">
        <v>45173</v>
      </c>
      <c r="C1586" s="504" t="s">
        <v>9</v>
      </c>
      <c r="D1586" s="512"/>
      <c r="E1586" s="397" t="s">
        <v>127</v>
      </c>
      <c r="F1586" s="513">
        <v>250000</v>
      </c>
      <c r="G1586" s="505" t="s">
        <v>128</v>
      </c>
    </row>
    <row r="1587" spans="2:7" hidden="1" x14ac:dyDescent="0.3">
      <c r="B1587" s="511">
        <v>45173</v>
      </c>
      <c r="C1587" s="504" t="s">
        <v>9</v>
      </c>
      <c r="D1587" s="512"/>
      <c r="E1587" s="397" t="s">
        <v>127</v>
      </c>
      <c r="F1587" s="513">
        <v>10000</v>
      </c>
      <c r="G1587" s="505" t="s">
        <v>128</v>
      </c>
    </row>
    <row r="1588" spans="2:7" hidden="1" x14ac:dyDescent="0.3">
      <c r="B1588" s="511">
        <v>45174</v>
      </c>
      <c r="C1588" s="504" t="s">
        <v>9</v>
      </c>
      <c r="D1588" s="512"/>
      <c r="E1588" s="397" t="s">
        <v>127</v>
      </c>
      <c r="F1588" s="513">
        <v>100000</v>
      </c>
      <c r="G1588" s="505" t="s">
        <v>128</v>
      </c>
    </row>
    <row r="1589" spans="2:7" hidden="1" x14ac:dyDescent="0.3">
      <c r="B1589" s="511">
        <v>45175</v>
      </c>
      <c r="C1589" s="504" t="s">
        <v>9</v>
      </c>
      <c r="D1589" s="512"/>
      <c r="E1589" s="397" t="s">
        <v>127</v>
      </c>
      <c r="F1589" s="513">
        <v>20000</v>
      </c>
      <c r="G1589" s="505" t="s">
        <v>128</v>
      </c>
    </row>
    <row r="1590" spans="2:7" hidden="1" x14ac:dyDescent="0.3">
      <c r="B1590" s="511">
        <v>45176</v>
      </c>
      <c r="C1590" s="504" t="s">
        <v>9</v>
      </c>
      <c r="D1590" s="512"/>
      <c r="E1590" s="397" t="s">
        <v>127</v>
      </c>
      <c r="F1590" s="513">
        <v>470000</v>
      </c>
      <c r="G1590" s="505" t="s">
        <v>128</v>
      </c>
    </row>
    <row r="1591" spans="2:7" hidden="1" x14ac:dyDescent="0.3">
      <c r="B1591" s="511">
        <v>45177</v>
      </c>
      <c r="C1591" s="504" t="s">
        <v>9</v>
      </c>
      <c r="D1591" s="512"/>
      <c r="E1591" s="397" t="s">
        <v>127</v>
      </c>
      <c r="F1591" s="513">
        <v>100000</v>
      </c>
      <c r="G1591" s="505" t="s">
        <v>128</v>
      </c>
    </row>
    <row r="1592" spans="2:7" hidden="1" x14ac:dyDescent="0.3">
      <c r="B1592" s="511">
        <v>45180</v>
      </c>
      <c r="C1592" s="504" t="s">
        <v>9</v>
      </c>
      <c r="D1592" s="512"/>
      <c r="E1592" s="397" t="s">
        <v>127</v>
      </c>
      <c r="F1592" s="513">
        <v>30000</v>
      </c>
      <c r="G1592" s="505" t="s">
        <v>128</v>
      </c>
    </row>
    <row r="1593" spans="2:7" hidden="1" x14ac:dyDescent="0.3">
      <c r="B1593" s="511">
        <v>45180</v>
      </c>
      <c r="C1593" s="504" t="s">
        <v>9</v>
      </c>
      <c r="D1593" s="512"/>
      <c r="E1593" s="397" t="s">
        <v>127</v>
      </c>
      <c r="F1593" s="513">
        <v>10000</v>
      </c>
      <c r="G1593" s="505" t="s">
        <v>128</v>
      </c>
    </row>
    <row r="1594" spans="2:7" hidden="1" x14ac:dyDescent="0.3">
      <c r="B1594" s="511">
        <v>45180</v>
      </c>
      <c r="C1594" s="504" t="s">
        <v>9</v>
      </c>
      <c r="D1594" s="512"/>
      <c r="E1594" s="397" t="s">
        <v>127</v>
      </c>
      <c r="F1594" s="513">
        <v>20000</v>
      </c>
      <c r="G1594" s="505" t="s">
        <v>128</v>
      </c>
    </row>
    <row r="1595" spans="2:7" hidden="1" x14ac:dyDescent="0.3">
      <c r="B1595" s="511">
        <v>45180</v>
      </c>
      <c r="C1595" s="504" t="s">
        <v>9</v>
      </c>
      <c r="D1595" s="512"/>
      <c r="E1595" s="397" t="s">
        <v>127</v>
      </c>
      <c r="F1595" s="513">
        <v>10000</v>
      </c>
      <c r="G1595" s="505" t="s">
        <v>128</v>
      </c>
    </row>
    <row r="1596" spans="2:7" hidden="1" x14ac:dyDescent="0.3">
      <c r="B1596" s="511">
        <v>45180</v>
      </c>
      <c r="C1596" s="504" t="s">
        <v>9</v>
      </c>
      <c r="D1596" s="512"/>
      <c r="E1596" s="397" t="s">
        <v>127</v>
      </c>
      <c r="F1596" s="513">
        <v>20000</v>
      </c>
      <c r="G1596" s="505" t="s">
        <v>128</v>
      </c>
    </row>
    <row r="1597" spans="2:7" hidden="1" x14ac:dyDescent="0.3">
      <c r="B1597" s="511">
        <v>45182</v>
      </c>
      <c r="C1597" s="504" t="s">
        <v>9</v>
      </c>
      <c r="D1597" s="512"/>
      <c r="E1597" s="397" t="s">
        <v>127</v>
      </c>
      <c r="F1597" s="513">
        <v>80000</v>
      </c>
      <c r="G1597" s="505" t="s">
        <v>128</v>
      </c>
    </row>
    <row r="1598" spans="2:7" hidden="1" x14ac:dyDescent="0.3">
      <c r="B1598" s="511">
        <v>45182</v>
      </c>
      <c r="C1598" s="504" t="s">
        <v>9</v>
      </c>
      <c r="D1598" s="512"/>
      <c r="E1598" s="397" t="s">
        <v>127</v>
      </c>
      <c r="F1598" s="513">
        <v>10000</v>
      </c>
      <c r="G1598" s="505" t="s">
        <v>128</v>
      </c>
    </row>
    <row r="1599" spans="2:7" hidden="1" x14ac:dyDescent="0.3">
      <c r="B1599" s="511">
        <v>45184</v>
      </c>
      <c r="C1599" s="504" t="s">
        <v>9</v>
      </c>
      <c r="D1599" s="512"/>
      <c r="E1599" s="397" t="s">
        <v>127</v>
      </c>
      <c r="F1599" s="513">
        <v>50000</v>
      </c>
      <c r="G1599" s="505" t="s">
        <v>128</v>
      </c>
    </row>
    <row r="1600" spans="2:7" hidden="1" x14ac:dyDescent="0.3">
      <c r="B1600" s="511">
        <v>45187</v>
      </c>
      <c r="C1600" s="504" t="s">
        <v>9</v>
      </c>
      <c r="D1600" s="512"/>
      <c r="E1600" s="397" t="s">
        <v>127</v>
      </c>
      <c r="F1600" s="513">
        <v>10000</v>
      </c>
      <c r="G1600" s="505" t="s">
        <v>128</v>
      </c>
    </row>
    <row r="1601" spans="2:7" hidden="1" x14ac:dyDescent="0.3">
      <c r="B1601" s="511">
        <v>45187</v>
      </c>
      <c r="C1601" s="504" t="s">
        <v>9</v>
      </c>
      <c r="D1601" s="512"/>
      <c r="E1601" s="397" t="s">
        <v>127</v>
      </c>
      <c r="F1601" s="513">
        <v>1195000</v>
      </c>
      <c r="G1601" s="505" t="s">
        <v>128</v>
      </c>
    </row>
    <row r="1602" spans="2:7" hidden="1" x14ac:dyDescent="0.3">
      <c r="B1602" s="511">
        <v>45188</v>
      </c>
      <c r="C1602" s="504" t="s">
        <v>9</v>
      </c>
      <c r="D1602" s="512"/>
      <c r="E1602" s="397" t="s">
        <v>127</v>
      </c>
      <c r="F1602" s="513">
        <v>100000</v>
      </c>
      <c r="G1602" s="505" t="s">
        <v>128</v>
      </c>
    </row>
    <row r="1603" spans="2:7" hidden="1" x14ac:dyDescent="0.3">
      <c r="B1603" s="511">
        <v>45189</v>
      </c>
      <c r="C1603" s="504" t="s">
        <v>9</v>
      </c>
      <c r="D1603" s="512"/>
      <c r="E1603" s="397" t="s">
        <v>127</v>
      </c>
      <c r="F1603" s="513">
        <v>20000</v>
      </c>
      <c r="G1603" s="505" t="s">
        <v>128</v>
      </c>
    </row>
    <row r="1604" spans="2:7" hidden="1" x14ac:dyDescent="0.3">
      <c r="B1604" s="511">
        <v>45189</v>
      </c>
      <c r="C1604" s="504" t="s">
        <v>9</v>
      </c>
      <c r="D1604" s="512"/>
      <c r="E1604" s="397" t="s">
        <v>127</v>
      </c>
      <c r="F1604" s="513">
        <v>20000</v>
      </c>
      <c r="G1604" s="505" t="s">
        <v>128</v>
      </c>
    </row>
    <row r="1605" spans="2:7" hidden="1" x14ac:dyDescent="0.3">
      <c r="B1605" s="511">
        <v>45189</v>
      </c>
      <c r="C1605" s="504" t="s">
        <v>9</v>
      </c>
      <c r="D1605" s="512"/>
      <c r="E1605" s="397" t="s">
        <v>127</v>
      </c>
      <c r="F1605" s="513">
        <v>40000</v>
      </c>
      <c r="G1605" s="505" t="s">
        <v>128</v>
      </c>
    </row>
    <row r="1606" spans="2:7" hidden="1" x14ac:dyDescent="0.3">
      <c r="B1606" s="511">
        <v>45191</v>
      </c>
      <c r="C1606" s="504" t="s">
        <v>9</v>
      </c>
      <c r="D1606" s="512"/>
      <c r="E1606" s="397" t="s">
        <v>127</v>
      </c>
      <c r="F1606" s="513">
        <v>200000</v>
      </c>
      <c r="G1606" s="505" t="s">
        <v>128</v>
      </c>
    </row>
    <row r="1607" spans="2:7" hidden="1" x14ac:dyDescent="0.3">
      <c r="B1607" s="511">
        <v>45191</v>
      </c>
      <c r="C1607" s="504" t="s">
        <v>9</v>
      </c>
      <c r="D1607" s="512"/>
      <c r="E1607" s="397" t="s">
        <v>127</v>
      </c>
      <c r="F1607" s="513">
        <v>100000</v>
      </c>
      <c r="G1607" s="505" t="s">
        <v>128</v>
      </c>
    </row>
    <row r="1608" spans="2:7" hidden="1" x14ac:dyDescent="0.3">
      <c r="B1608" s="511">
        <v>45193</v>
      </c>
      <c r="C1608" s="504" t="s">
        <v>9</v>
      </c>
      <c r="D1608" s="512"/>
      <c r="E1608" s="397" t="s">
        <v>127</v>
      </c>
      <c r="F1608" s="513">
        <v>30000</v>
      </c>
      <c r="G1608" s="505" t="s">
        <v>128</v>
      </c>
    </row>
    <row r="1609" spans="2:7" hidden="1" x14ac:dyDescent="0.3">
      <c r="B1609" s="511">
        <v>45194</v>
      </c>
      <c r="C1609" s="504" t="s">
        <v>9</v>
      </c>
      <c r="D1609" s="512"/>
      <c r="E1609" s="397" t="s">
        <v>127</v>
      </c>
      <c r="F1609" s="513">
        <v>90000</v>
      </c>
      <c r="G1609" s="505" t="s">
        <v>128</v>
      </c>
    </row>
    <row r="1610" spans="2:7" hidden="1" x14ac:dyDescent="0.3">
      <c r="B1610" s="511">
        <v>45196</v>
      </c>
      <c r="C1610" s="504" t="s">
        <v>9</v>
      </c>
      <c r="D1610" s="512"/>
      <c r="E1610" s="397" t="s">
        <v>127</v>
      </c>
      <c r="F1610" s="513">
        <v>100000</v>
      </c>
      <c r="G1610" s="505" t="s">
        <v>128</v>
      </c>
    </row>
    <row r="1611" spans="2:7" hidden="1" x14ac:dyDescent="0.3">
      <c r="B1611" s="511">
        <v>45196</v>
      </c>
      <c r="C1611" s="504" t="s">
        <v>9</v>
      </c>
      <c r="D1611" s="512"/>
      <c r="E1611" s="397" t="s">
        <v>127</v>
      </c>
      <c r="F1611" s="513">
        <v>50000</v>
      </c>
      <c r="G1611" s="505" t="s">
        <v>128</v>
      </c>
    </row>
    <row r="1612" spans="2:7" hidden="1" x14ac:dyDescent="0.3">
      <c r="B1612" s="511">
        <v>45196</v>
      </c>
      <c r="C1612" s="504" t="s">
        <v>9</v>
      </c>
      <c r="D1612" s="512"/>
      <c r="E1612" s="397" t="s">
        <v>127</v>
      </c>
      <c r="F1612" s="513">
        <v>1100000</v>
      </c>
      <c r="G1612" s="505" t="s">
        <v>128</v>
      </c>
    </row>
    <row r="1613" spans="2:7" hidden="1" x14ac:dyDescent="0.3">
      <c r="B1613" s="511">
        <v>45196</v>
      </c>
      <c r="C1613" s="504" t="s">
        <v>9</v>
      </c>
      <c r="D1613" s="512"/>
      <c r="E1613" s="397" t="s">
        <v>127</v>
      </c>
      <c r="F1613" s="513">
        <v>20000</v>
      </c>
      <c r="G1613" s="505" t="s">
        <v>128</v>
      </c>
    </row>
    <row r="1614" spans="2:7" ht="17.25" hidden="1" thickBot="1" x14ac:dyDescent="0.35">
      <c r="B1614" s="514">
        <v>45196</v>
      </c>
      <c r="C1614" s="506" t="s">
        <v>9</v>
      </c>
      <c r="D1614" s="515"/>
      <c r="E1614" s="507" t="s">
        <v>127</v>
      </c>
      <c r="F1614" s="516">
        <v>50000</v>
      </c>
      <c r="G1614" s="321" t="s">
        <v>128</v>
      </c>
    </row>
    <row r="1615" spans="2:7" hidden="1" x14ac:dyDescent="0.3">
      <c r="B1615" s="508">
        <v>45200</v>
      </c>
      <c r="C1615" s="502" t="s">
        <v>9</v>
      </c>
      <c r="D1615" s="509"/>
      <c r="E1615" s="423" t="s">
        <v>127</v>
      </c>
      <c r="F1615" s="510">
        <v>30000</v>
      </c>
      <c r="G1615" s="503" t="s">
        <v>128</v>
      </c>
    </row>
    <row r="1616" spans="2:7" hidden="1" x14ac:dyDescent="0.3">
      <c r="B1616" s="511">
        <v>45203</v>
      </c>
      <c r="C1616" s="504" t="s">
        <v>9</v>
      </c>
      <c r="D1616" s="512"/>
      <c r="E1616" s="397" t="s">
        <v>127</v>
      </c>
      <c r="F1616" s="513">
        <v>30000</v>
      </c>
      <c r="G1616" s="505" t="s">
        <v>128</v>
      </c>
    </row>
    <row r="1617" spans="2:7" hidden="1" x14ac:dyDescent="0.3">
      <c r="B1617" s="511">
        <v>45203</v>
      </c>
      <c r="C1617" s="504" t="s">
        <v>9</v>
      </c>
      <c r="D1617" s="512"/>
      <c r="E1617" s="397" t="s">
        <v>127</v>
      </c>
      <c r="F1617" s="513">
        <v>10000</v>
      </c>
      <c r="G1617" s="505" t="s">
        <v>128</v>
      </c>
    </row>
    <row r="1618" spans="2:7" hidden="1" x14ac:dyDescent="0.3">
      <c r="B1618" s="511">
        <v>45203</v>
      </c>
      <c r="C1618" s="504" t="s">
        <v>9</v>
      </c>
      <c r="D1618" s="512"/>
      <c r="E1618" s="397" t="s">
        <v>127</v>
      </c>
      <c r="F1618" s="513">
        <v>50000</v>
      </c>
      <c r="G1618" s="505" t="s">
        <v>128</v>
      </c>
    </row>
    <row r="1619" spans="2:7" hidden="1" x14ac:dyDescent="0.3">
      <c r="B1619" s="511">
        <v>45203</v>
      </c>
      <c r="C1619" s="504" t="s">
        <v>9</v>
      </c>
      <c r="D1619" s="512"/>
      <c r="E1619" s="397" t="s">
        <v>127</v>
      </c>
      <c r="F1619" s="513">
        <v>10000</v>
      </c>
      <c r="G1619" s="505" t="s">
        <v>128</v>
      </c>
    </row>
    <row r="1620" spans="2:7" hidden="1" x14ac:dyDescent="0.3">
      <c r="B1620" s="511">
        <v>45203</v>
      </c>
      <c r="C1620" s="504" t="s">
        <v>9</v>
      </c>
      <c r="D1620" s="512"/>
      <c r="E1620" s="397" t="s">
        <v>127</v>
      </c>
      <c r="F1620" s="513">
        <v>130000</v>
      </c>
      <c r="G1620" s="505" t="s">
        <v>128</v>
      </c>
    </row>
    <row r="1621" spans="2:7" hidden="1" x14ac:dyDescent="0.3">
      <c r="B1621" s="511">
        <v>45203</v>
      </c>
      <c r="C1621" s="504" t="s">
        <v>9</v>
      </c>
      <c r="D1621" s="512"/>
      <c r="E1621" s="397" t="s">
        <v>127</v>
      </c>
      <c r="F1621" s="513">
        <v>20000</v>
      </c>
      <c r="G1621" s="505" t="s">
        <v>128</v>
      </c>
    </row>
    <row r="1622" spans="2:7" hidden="1" x14ac:dyDescent="0.3">
      <c r="B1622" s="511">
        <v>45204</v>
      </c>
      <c r="C1622" s="504" t="s">
        <v>9</v>
      </c>
      <c r="D1622" s="512"/>
      <c r="E1622" s="397" t="s">
        <v>127</v>
      </c>
      <c r="F1622" s="513">
        <v>100000</v>
      </c>
      <c r="G1622" s="505" t="s">
        <v>128</v>
      </c>
    </row>
    <row r="1623" spans="2:7" hidden="1" x14ac:dyDescent="0.3">
      <c r="B1623" s="511">
        <v>45204</v>
      </c>
      <c r="C1623" s="504" t="s">
        <v>9</v>
      </c>
      <c r="D1623" s="512"/>
      <c r="E1623" s="397" t="s">
        <v>127</v>
      </c>
      <c r="F1623" s="513">
        <v>20000</v>
      </c>
      <c r="G1623" s="505" t="s">
        <v>128</v>
      </c>
    </row>
    <row r="1624" spans="2:7" hidden="1" x14ac:dyDescent="0.3">
      <c r="B1624" s="511">
        <v>45205</v>
      </c>
      <c r="C1624" s="504" t="s">
        <v>9</v>
      </c>
      <c r="D1624" s="512"/>
      <c r="E1624" s="397" t="s">
        <v>127</v>
      </c>
      <c r="F1624" s="513">
        <v>340000</v>
      </c>
      <c r="G1624" s="505" t="s">
        <v>128</v>
      </c>
    </row>
    <row r="1625" spans="2:7" hidden="1" x14ac:dyDescent="0.3">
      <c r="B1625" s="511">
        <v>45209</v>
      </c>
      <c r="C1625" s="504" t="s">
        <v>9</v>
      </c>
      <c r="D1625" s="512"/>
      <c r="E1625" s="397" t="s">
        <v>127</v>
      </c>
      <c r="F1625" s="513">
        <v>50000</v>
      </c>
      <c r="G1625" s="505" t="s">
        <v>128</v>
      </c>
    </row>
    <row r="1626" spans="2:7" hidden="1" x14ac:dyDescent="0.3">
      <c r="B1626" s="511">
        <v>45209</v>
      </c>
      <c r="C1626" s="504" t="s">
        <v>9</v>
      </c>
      <c r="D1626" s="512"/>
      <c r="E1626" s="397" t="s">
        <v>127</v>
      </c>
      <c r="F1626" s="513">
        <v>10000</v>
      </c>
      <c r="G1626" s="505" t="s">
        <v>128</v>
      </c>
    </row>
    <row r="1627" spans="2:7" hidden="1" x14ac:dyDescent="0.3">
      <c r="B1627" s="511">
        <v>45209</v>
      </c>
      <c r="C1627" s="504" t="s">
        <v>9</v>
      </c>
      <c r="D1627" s="512"/>
      <c r="E1627" s="397" t="s">
        <v>127</v>
      </c>
      <c r="F1627" s="513">
        <v>20000</v>
      </c>
      <c r="G1627" s="505" t="s">
        <v>128</v>
      </c>
    </row>
    <row r="1628" spans="2:7" hidden="1" x14ac:dyDescent="0.3">
      <c r="B1628" s="511">
        <v>45209</v>
      </c>
      <c r="C1628" s="504" t="s">
        <v>9</v>
      </c>
      <c r="D1628" s="512"/>
      <c r="E1628" s="397" t="s">
        <v>127</v>
      </c>
      <c r="F1628" s="513">
        <v>10000</v>
      </c>
      <c r="G1628" s="505" t="s">
        <v>128</v>
      </c>
    </row>
    <row r="1629" spans="2:7" hidden="1" x14ac:dyDescent="0.3">
      <c r="B1629" s="511">
        <v>45209</v>
      </c>
      <c r="C1629" s="504" t="s">
        <v>9</v>
      </c>
      <c r="D1629" s="512"/>
      <c r="E1629" s="397" t="s">
        <v>127</v>
      </c>
      <c r="F1629" s="513">
        <v>470000</v>
      </c>
      <c r="G1629" s="505" t="s">
        <v>128</v>
      </c>
    </row>
    <row r="1630" spans="2:7" hidden="1" x14ac:dyDescent="0.3">
      <c r="B1630" s="511">
        <v>45210</v>
      </c>
      <c r="C1630" s="504" t="s">
        <v>9</v>
      </c>
      <c r="D1630" s="512"/>
      <c r="E1630" s="397" t="s">
        <v>127</v>
      </c>
      <c r="F1630" s="513">
        <v>30000</v>
      </c>
      <c r="G1630" s="505" t="s">
        <v>128</v>
      </c>
    </row>
    <row r="1631" spans="2:7" hidden="1" x14ac:dyDescent="0.3">
      <c r="B1631" s="511">
        <v>45211</v>
      </c>
      <c r="C1631" s="504" t="s">
        <v>9</v>
      </c>
      <c r="D1631" s="512"/>
      <c r="E1631" s="397" t="s">
        <v>127</v>
      </c>
      <c r="F1631" s="513">
        <v>100000</v>
      </c>
      <c r="G1631" s="505" t="s">
        <v>128</v>
      </c>
    </row>
    <row r="1632" spans="2:7" hidden="1" x14ac:dyDescent="0.3">
      <c r="B1632" s="511">
        <v>45215</v>
      </c>
      <c r="C1632" s="504" t="s">
        <v>9</v>
      </c>
      <c r="D1632" s="512"/>
      <c r="E1632" s="397" t="s">
        <v>127</v>
      </c>
      <c r="F1632" s="513">
        <v>50000</v>
      </c>
      <c r="G1632" s="505" t="s">
        <v>128</v>
      </c>
    </row>
    <row r="1633" spans="2:7" hidden="1" x14ac:dyDescent="0.3">
      <c r="B1633" s="511">
        <v>45215</v>
      </c>
      <c r="C1633" s="504" t="s">
        <v>9</v>
      </c>
      <c r="D1633" s="512"/>
      <c r="E1633" s="397" t="s">
        <v>127</v>
      </c>
      <c r="F1633" s="513">
        <v>10000</v>
      </c>
      <c r="G1633" s="505" t="s">
        <v>128</v>
      </c>
    </row>
    <row r="1634" spans="2:7" hidden="1" x14ac:dyDescent="0.3">
      <c r="B1634" s="511">
        <v>45217</v>
      </c>
      <c r="C1634" s="504" t="s">
        <v>9</v>
      </c>
      <c r="D1634" s="512"/>
      <c r="E1634" s="397" t="s">
        <v>127</v>
      </c>
      <c r="F1634" s="513">
        <v>1195000</v>
      </c>
      <c r="G1634" s="505" t="s">
        <v>128</v>
      </c>
    </row>
    <row r="1635" spans="2:7" hidden="1" x14ac:dyDescent="0.3">
      <c r="B1635" s="511">
        <v>45218</v>
      </c>
      <c r="C1635" s="504" t="s">
        <v>9</v>
      </c>
      <c r="D1635" s="512"/>
      <c r="E1635" s="397" t="s">
        <v>127</v>
      </c>
      <c r="F1635" s="513">
        <v>30000</v>
      </c>
      <c r="G1635" s="505" t="s">
        <v>128</v>
      </c>
    </row>
    <row r="1636" spans="2:7" hidden="1" x14ac:dyDescent="0.3">
      <c r="B1636" s="511">
        <v>45218</v>
      </c>
      <c r="C1636" s="504" t="s">
        <v>9</v>
      </c>
      <c r="D1636" s="512"/>
      <c r="E1636" s="397" t="s">
        <v>127</v>
      </c>
      <c r="F1636" s="513">
        <v>100000</v>
      </c>
      <c r="G1636" s="505" t="s">
        <v>128</v>
      </c>
    </row>
    <row r="1637" spans="2:7" hidden="1" x14ac:dyDescent="0.3">
      <c r="B1637" s="511">
        <v>45219</v>
      </c>
      <c r="C1637" s="504" t="s">
        <v>9</v>
      </c>
      <c r="D1637" s="512"/>
      <c r="E1637" s="397" t="s">
        <v>127</v>
      </c>
      <c r="F1637" s="513">
        <v>20000</v>
      </c>
      <c r="G1637" s="505" t="s">
        <v>128</v>
      </c>
    </row>
    <row r="1638" spans="2:7" hidden="1" x14ac:dyDescent="0.3">
      <c r="B1638" s="511">
        <v>45219</v>
      </c>
      <c r="C1638" s="504" t="s">
        <v>9</v>
      </c>
      <c r="D1638" s="512"/>
      <c r="E1638" s="397" t="s">
        <v>127</v>
      </c>
      <c r="F1638" s="513">
        <v>20000</v>
      </c>
      <c r="G1638" s="505" t="s">
        <v>128</v>
      </c>
    </row>
    <row r="1639" spans="2:7" hidden="1" x14ac:dyDescent="0.3">
      <c r="B1639" s="511">
        <v>45222</v>
      </c>
      <c r="C1639" s="504" t="s">
        <v>9</v>
      </c>
      <c r="D1639" s="512"/>
      <c r="E1639" s="397" t="s">
        <v>127</v>
      </c>
      <c r="F1639" s="513">
        <v>200000</v>
      </c>
      <c r="G1639" s="505" t="s">
        <v>128</v>
      </c>
    </row>
    <row r="1640" spans="2:7" hidden="1" x14ac:dyDescent="0.3">
      <c r="B1640" s="511">
        <v>45224</v>
      </c>
      <c r="C1640" s="504" t="s">
        <v>9</v>
      </c>
      <c r="D1640" s="512"/>
      <c r="E1640" s="397" t="s">
        <v>127</v>
      </c>
      <c r="F1640" s="513">
        <v>100000</v>
      </c>
      <c r="G1640" s="505" t="s">
        <v>128</v>
      </c>
    </row>
    <row r="1641" spans="2:7" hidden="1" x14ac:dyDescent="0.3">
      <c r="B1641" s="511">
        <v>45225</v>
      </c>
      <c r="C1641" s="504" t="s">
        <v>9</v>
      </c>
      <c r="D1641" s="512"/>
      <c r="E1641" s="397" t="s">
        <v>127</v>
      </c>
      <c r="F1641" s="513">
        <v>20000</v>
      </c>
      <c r="G1641" s="505" t="s">
        <v>128</v>
      </c>
    </row>
    <row r="1642" spans="2:7" hidden="1" x14ac:dyDescent="0.3">
      <c r="B1642" s="511">
        <v>45226</v>
      </c>
      <c r="C1642" s="504" t="s">
        <v>9</v>
      </c>
      <c r="D1642" s="512"/>
      <c r="E1642" s="397" t="s">
        <v>127</v>
      </c>
      <c r="F1642" s="513">
        <v>50000</v>
      </c>
      <c r="G1642" s="505" t="s">
        <v>128</v>
      </c>
    </row>
    <row r="1643" spans="2:7" hidden="1" x14ac:dyDescent="0.3">
      <c r="B1643" s="511">
        <v>45226</v>
      </c>
      <c r="C1643" s="504" t="s">
        <v>9</v>
      </c>
      <c r="D1643" s="512"/>
      <c r="E1643" s="397" t="s">
        <v>127</v>
      </c>
      <c r="F1643" s="513">
        <v>1030000</v>
      </c>
      <c r="G1643" s="505" t="s">
        <v>128</v>
      </c>
    </row>
    <row r="1644" spans="2:7" hidden="1" x14ac:dyDescent="0.3">
      <c r="B1644" s="511">
        <v>45229</v>
      </c>
      <c r="C1644" s="504" t="s">
        <v>9</v>
      </c>
      <c r="D1644" s="512"/>
      <c r="E1644" s="397" t="s">
        <v>127</v>
      </c>
      <c r="F1644" s="513">
        <v>30000</v>
      </c>
      <c r="G1644" s="505" t="s">
        <v>128</v>
      </c>
    </row>
    <row r="1645" spans="2:7" hidden="1" x14ac:dyDescent="0.3">
      <c r="B1645" s="511">
        <v>45229</v>
      </c>
      <c r="C1645" s="504" t="s">
        <v>9</v>
      </c>
      <c r="D1645" s="512"/>
      <c r="E1645" s="397" t="s">
        <v>127</v>
      </c>
      <c r="F1645" s="513">
        <v>10000</v>
      </c>
      <c r="G1645" s="505" t="s">
        <v>128</v>
      </c>
    </row>
    <row r="1646" spans="2:7" hidden="1" x14ac:dyDescent="0.3">
      <c r="B1646" s="511">
        <v>45229</v>
      </c>
      <c r="C1646" s="504" t="s">
        <v>9</v>
      </c>
      <c r="D1646" s="512"/>
      <c r="E1646" s="397" t="s">
        <v>127</v>
      </c>
      <c r="F1646" s="513">
        <v>130000</v>
      </c>
      <c r="G1646" s="505" t="s">
        <v>128</v>
      </c>
    </row>
    <row r="1647" spans="2:7" hidden="1" x14ac:dyDescent="0.3">
      <c r="B1647" s="511">
        <v>45230</v>
      </c>
      <c r="C1647" s="504" t="s">
        <v>9</v>
      </c>
      <c r="D1647" s="512"/>
      <c r="E1647" s="397" t="s">
        <v>127</v>
      </c>
      <c r="F1647" s="513">
        <v>10000</v>
      </c>
      <c r="G1647" s="505" t="s">
        <v>128</v>
      </c>
    </row>
    <row r="1648" spans="2:7" hidden="1" x14ac:dyDescent="0.3">
      <c r="B1648" s="511">
        <v>45230</v>
      </c>
      <c r="C1648" s="504" t="s">
        <v>9</v>
      </c>
      <c r="D1648" s="512"/>
      <c r="E1648" s="397" t="s">
        <v>127</v>
      </c>
      <c r="F1648" s="513">
        <v>50000</v>
      </c>
      <c r="G1648" s="505" t="s">
        <v>128</v>
      </c>
    </row>
    <row r="1649" spans="2:7" hidden="1" x14ac:dyDescent="0.3">
      <c r="B1649" s="511">
        <v>45230</v>
      </c>
      <c r="C1649" s="504" t="s">
        <v>9</v>
      </c>
      <c r="D1649" s="512"/>
      <c r="E1649" s="397" t="s">
        <v>127</v>
      </c>
      <c r="F1649" s="513">
        <v>10000</v>
      </c>
      <c r="G1649" s="505" t="s">
        <v>128</v>
      </c>
    </row>
    <row r="1650" spans="2:7" hidden="1" x14ac:dyDescent="0.3">
      <c r="B1650" s="511">
        <v>45230</v>
      </c>
      <c r="C1650" s="504" t="s">
        <v>9</v>
      </c>
      <c r="D1650" s="512"/>
      <c r="E1650" s="397" t="s">
        <v>127</v>
      </c>
      <c r="F1650" s="513">
        <v>20000</v>
      </c>
      <c r="G1650" s="505" t="s">
        <v>128</v>
      </c>
    </row>
    <row r="1651" spans="2:7" hidden="1" x14ac:dyDescent="0.3">
      <c r="B1651" s="511">
        <v>45230</v>
      </c>
      <c r="C1651" s="504" t="s">
        <v>9</v>
      </c>
      <c r="D1651" s="512"/>
      <c r="E1651" s="397" t="s">
        <v>127</v>
      </c>
      <c r="F1651" s="513">
        <v>100000</v>
      </c>
      <c r="G1651" s="505" t="s">
        <v>128</v>
      </c>
    </row>
    <row r="1652" spans="2:7" hidden="1" x14ac:dyDescent="0.3">
      <c r="B1652" s="511">
        <v>45230</v>
      </c>
      <c r="C1652" s="504" t="s">
        <v>9</v>
      </c>
      <c r="D1652" s="512"/>
      <c r="E1652" s="397" t="s">
        <v>127</v>
      </c>
      <c r="F1652" s="513">
        <v>10000</v>
      </c>
      <c r="G1652" s="505" t="s">
        <v>128</v>
      </c>
    </row>
    <row r="1653" spans="2:7" ht="17.25" hidden="1" thickBot="1" x14ac:dyDescent="0.35">
      <c r="B1653" s="514">
        <v>45230</v>
      </c>
      <c r="C1653" s="506" t="s">
        <v>9</v>
      </c>
      <c r="D1653" s="515"/>
      <c r="E1653" s="507" t="s">
        <v>127</v>
      </c>
      <c r="F1653" s="516">
        <v>20000</v>
      </c>
      <c r="G1653" s="321" t="s">
        <v>128</v>
      </c>
    </row>
    <row r="1654" spans="2:7" hidden="1" x14ac:dyDescent="0.3">
      <c r="B1654" s="508">
        <v>45231</v>
      </c>
      <c r="C1654" s="502" t="s">
        <v>9</v>
      </c>
      <c r="D1654" s="509"/>
      <c r="E1654" s="423" t="s">
        <v>127</v>
      </c>
      <c r="F1654" s="510">
        <v>30000</v>
      </c>
      <c r="G1654" s="503" t="s">
        <v>128</v>
      </c>
    </row>
    <row r="1655" spans="2:7" hidden="1" x14ac:dyDescent="0.3">
      <c r="B1655" s="511">
        <v>45231</v>
      </c>
      <c r="C1655" s="504" t="s">
        <v>9</v>
      </c>
      <c r="D1655" s="512"/>
      <c r="E1655" s="397" t="s">
        <v>127</v>
      </c>
      <c r="F1655" s="513">
        <v>70000</v>
      </c>
      <c r="G1655" s="505" t="s">
        <v>128</v>
      </c>
    </row>
    <row r="1656" spans="2:7" hidden="1" x14ac:dyDescent="0.3">
      <c r="B1656" s="511">
        <v>45233</v>
      </c>
      <c r="C1656" s="504" t="s">
        <v>9</v>
      </c>
      <c r="D1656" s="512"/>
      <c r="E1656" s="397" t="s">
        <v>127</v>
      </c>
      <c r="F1656" s="513">
        <v>250000</v>
      </c>
      <c r="G1656" s="505" t="s">
        <v>128</v>
      </c>
    </row>
    <row r="1657" spans="2:7" hidden="1" x14ac:dyDescent="0.3">
      <c r="B1657" s="511">
        <v>45235</v>
      </c>
      <c r="C1657" s="504" t="s">
        <v>9</v>
      </c>
      <c r="D1657" s="512"/>
      <c r="E1657" s="397" t="s">
        <v>127</v>
      </c>
      <c r="F1657" s="513">
        <v>10000</v>
      </c>
      <c r="G1657" s="505" t="s">
        <v>128</v>
      </c>
    </row>
    <row r="1658" spans="2:7" hidden="1" x14ac:dyDescent="0.3">
      <c r="B1658" s="511">
        <v>45235</v>
      </c>
      <c r="C1658" s="504" t="s">
        <v>9</v>
      </c>
      <c r="D1658" s="512"/>
      <c r="E1658" s="397" t="s">
        <v>127</v>
      </c>
      <c r="F1658" s="513">
        <v>10000</v>
      </c>
      <c r="G1658" s="505" t="s">
        <v>128</v>
      </c>
    </row>
    <row r="1659" spans="2:7" hidden="1" x14ac:dyDescent="0.3">
      <c r="B1659" s="511">
        <v>45236</v>
      </c>
      <c r="C1659" s="504" t="s">
        <v>9</v>
      </c>
      <c r="D1659" s="512"/>
      <c r="E1659" s="397" t="s">
        <v>127</v>
      </c>
      <c r="F1659" s="513">
        <v>100000</v>
      </c>
      <c r="G1659" s="505" t="s">
        <v>128</v>
      </c>
    </row>
    <row r="1660" spans="2:7" hidden="1" x14ac:dyDescent="0.3">
      <c r="B1660" s="511">
        <v>45236</v>
      </c>
      <c r="C1660" s="504" t="s">
        <v>9</v>
      </c>
      <c r="D1660" s="512"/>
      <c r="E1660" s="397" t="s">
        <v>127</v>
      </c>
      <c r="F1660" s="513">
        <v>20000</v>
      </c>
      <c r="G1660" s="505" t="s">
        <v>128</v>
      </c>
    </row>
    <row r="1661" spans="2:7" hidden="1" x14ac:dyDescent="0.3">
      <c r="B1661" s="511">
        <v>45237</v>
      </c>
      <c r="C1661" s="504" t="s">
        <v>9</v>
      </c>
      <c r="D1661" s="512"/>
      <c r="E1661" s="397" t="s">
        <v>127</v>
      </c>
      <c r="F1661" s="513">
        <v>10000</v>
      </c>
      <c r="G1661" s="505" t="s">
        <v>128</v>
      </c>
    </row>
    <row r="1662" spans="2:7" hidden="1" x14ac:dyDescent="0.3">
      <c r="B1662" s="511">
        <v>45238</v>
      </c>
      <c r="C1662" s="504" t="s">
        <v>9</v>
      </c>
      <c r="D1662" s="512"/>
      <c r="E1662" s="397" t="s">
        <v>127</v>
      </c>
      <c r="F1662" s="513">
        <v>490000</v>
      </c>
      <c r="G1662" s="505" t="s">
        <v>128</v>
      </c>
    </row>
    <row r="1663" spans="2:7" hidden="1" x14ac:dyDescent="0.3">
      <c r="B1663" s="511">
        <v>45239</v>
      </c>
      <c r="C1663" s="504" t="s">
        <v>9</v>
      </c>
      <c r="D1663" s="512"/>
      <c r="E1663" s="397" t="s">
        <v>127</v>
      </c>
      <c r="F1663" s="513">
        <v>20000</v>
      </c>
      <c r="G1663" s="505" t="s">
        <v>128</v>
      </c>
    </row>
    <row r="1664" spans="2:7" hidden="1" x14ac:dyDescent="0.3">
      <c r="B1664" s="511">
        <v>45240</v>
      </c>
      <c r="C1664" s="504" t="s">
        <v>9</v>
      </c>
      <c r="D1664" s="512"/>
      <c r="E1664" s="397" t="s">
        <v>127</v>
      </c>
      <c r="F1664" s="513">
        <v>50000</v>
      </c>
      <c r="G1664" s="505" t="s">
        <v>128</v>
      </c>
    </row>
    <row r="1665" spans="2:7" hidden="1" x14ac:dyDescent="0.3">
      <c r="B1665" s="511">
        <v>45240</v>
      </c>
      <c r="C1665" s="504" t="s">
        <v>9</v>
      </c>
      <c r="D1665" s="512"/>
      <c r="E1665" s="397" t="s">
        <v>127</v>
      </c>
      <c r="F1665" s="513">
        <v>10000</v>
      </c>
      <c r="G1665" s="505" t="s">
        <v>128</v>
      </c>
    </row>
    <row r="1666" spans="2:7" hidden="1" x14ac:dyDescent="0.3">
      <c r="B1666" s="511">
        <v>45240</v>
      </c>
      <c r="C1666" s="504" t="s">
        <v>9</v>
      </c>
      <c r="D1666" s="512"/>
      <c r="E1666" s="397" t="s">
        <v>127</v>
      </c>
      <c r="F1666" s="513">
        <v>20000</v>
      </c>
      <c r="G1666" s="505" t="s">
        <v>128</v>
      </c>
    </row>
    <row r="1667" spans="2:7" hidden="1" x14ac:dyDescent="0.3">
      <c r="B1667" s="511">
        <v>45240</v>
      </c>
      <c r="C1667" s="504" t="s">
        <v>9</v>
      </c>
      <c r="D1667" s="512"/>
      <c r="E1667" s="397" t="s">
        <v>127</v>
      </c>
      <c r="F1667" s="513">
        <v>10000</v>
      </c>
      <c r="G1667" s="505" t="s">
        <v>128</v>
      </c>
    </row>
    <row r="1668" spans="2:7" hidden="1" x14ac:dyDescent="0.3">
      <c r="B1668" s="511">
        <v>45240</v>
      </c>
      <c r="C1668" s="504" t="s">
        <v>9</v>
      </c>
      <c r="D1668" s="512"/>
      <c r="E1668" s="397" t="s">
        <v>127</v>
      </c>
      <c r="F1668" s="513">
        <v>10000</v>
      </c>
      <c r="G1668" s="505" t="s">
        <v>128</v>
      </c>
    </row>
    <row r="1669" spans="2:7" hidden="1" x14ac:dyDescent="0.3">
      <c r="B1669" s="511">
        <v>45243</v>
      </c>
      <c r="C1669" s="504" t="s">
        <v>9</v>
      </c>
      <c r="D1669" s="512"/>
      <c r="E1669" s="397" t="s">
        <v>127</v>
      </c>
      <c r="F1669" s="513">
        <v>30000</v>
      </c>
      <c r="G1669" s="505" t="s">
        <v>128</v>
      </c>
    </row>
    <row r="1670" spans="2:7" hidden="1" x14ac:dyDescent="0.3">
      <c r="B1670" s="511">
        <v>45243</v>
      </c>
      <c r="C1670" s="504" t="s">
        <v>9</v>
      </c>
      <c r="D1670" s="512"/>
      <c r="E1670" s="397" t="s">
        <v>127</v>
      </c>
      <c r="F1670" s="513">
        <v>80000</v>
      </c>
      <c r="G1670" s="505" t="s">
        <v>128</v>
      </c>
    </row>
    <row r="1671" spans="2:7" hidden="1" x14ac:dyDescent="0.3">
      <c r="B1671" s="511">
        <v>45243</v>
      </c>
      <c r="C1671" s="504" t="s">
        <v>9</v>
      </c>
      <c r="D1671" s="512"/>
      <c r="E1671" s="397" t="s">
        <v>127</v>
      </c>
      <c r="F1671" s="513">
        <v>10000</v>
      </c>
      <c r="G1671" s="505" t="s">
        <v>128</v>
      </c>
    </row>
    <row r="1672" spans="2:7" hidden="1" x14ac:dyDescent="0.3">
      <c r="B1672" s="511">
        <v>45245</v>
      </c>
      <c r="C1672" s="504" t="s">
        <v>9</v>
      </c>
      <c r="D1672" s="512"/>
      <c r="E1672" s="397" t="s">
        <v>127</v>
      </c>
      <c r="F1672" s="513">
        <v>50000</v>
      </c>
      <c r="G1672" s="505" t="s">
        <v>128</v>
      </c>
    </row>
    <row r="1673" spans="2:7" hidden="1" x14ac:dyDescent="0.3">
      <c r="B1673" s="511">
        <v>45246</v>
      </c>
      <c r="C1673" s="504" t="s">
        <v>9</v>
      </c>
      <c r="D1673" s="512"/>
      <c r="E1673" s="397" t="s">
        <v>127</v>
      </c>
      <c r="F1673" s="513">
        <v>500000</v>
      </c>
      <c r="G1673" s="505" t="s">
        <v>128</v>
      </c>
    </row>
    <row r="1674" spans="2:7" hidden="1" x14ac:dyDescent="0.3">
      <c r="B1674" s="511">
        <v>45247</v>
      </c>
      <c r="C1674" s="504" t="s">
        <v>9</v>
      </c>
      <c r="D1674" s="512"/>
      <c r="E1674" s="397" t="s">
        <v>127</v>
      </c>
      <c r="F1674" s="513">
        <v>1175000</v>
      </c>
      <c r="G1674" s="505" t="s">
        <v>128</v>
      </c>
    </row>
    <row r="1675" spans="2:7" hidden="1" x14ac:dyDescent="0.3">
      <c r="B1675" s="511">
        <v>45250</v>
      </c>
      <c r="C1675" s="504" t="s">
        <v>9</v>
      </c>
      <c r="D1675" s="512"/>
      <c r="E1675" s="397" t="s">
        <v>127</v>
      </c>
      <c r="F1675" s="513">
        <v>20000</v>
      </c>
      <c r="G1675" s="505" t="s">
        <v>128</v>
      </c>
    </row>
    <row r="1676" spans="2:7" hidden="1" x14ac:dyDescent="0.3">
      <c r="B1676" s="511">
        <v>45250</v>
      </c>
      <c r="C1676" s="504" t="s">
        <v>9</v>
      </c>
      <c r="D1676" s="512"/>
      <c r="E1676" s="397" t="s">
        <v>127</v>
      </c>
      <c r="F1676" s="513">
        <v>20000</v>
      </c>
      <c r="G1676" s="505" t="s">
        <v>128</v>
      </c>
    </row>
    <row r="1677" spans="2:7" hidden="1" x14ac:dyDescent="0.3">
      <c r="B1677" s="511">
        <v>45250</v>
      </c>
      <c r="C1677" s="504" t="s">
        <v>9</v>
      </c>
      <c r="D1677" s="512"/>
      <c r="E1677" s="397" t="s">
        <v>127</v>
      </c>
      <c r="F1677" s="513">
        <v>40000</v>
      </c>
      <c r="G1677" s="505" t="s">
        <v>128</v>
      </c>
    </row>
    <row r="1678" spans="2:7" hidden="1" x14ac:dyDescent="0.3">
      <c r="B1678" s="511">
        <v>45251</v>
      </c>
      <c r="C1678" s="504" t="s">
        <v>9</v>
      </c>
      <c r="D1678" s="512"/>
      <c r="E1678" s="397" t="s">
        <v>127</v>
      </c>
      <c r="F1678" s="513">
        <v>10000</v>
      </c>
      <c r="G1678" s="505" t="s">
        <v>128</v>
      </c>
    </row>
    <row r="1679" spans="2:7" hidden="1" x14ac:dyDescent="0.3">
      <c r="B1679" s="511">
        <v>45252</v>
      </c>
      <c r="C1679" s="504" t="s">
        <v>9</v>
      </c>
      <c r="D1679" s="512"/>
      <c r="E1679" s="397" t="s">
        <v>127</v>
      </c>
      <c r="F1679" s="513">
        <v>200000</v>
      </c>
      <c r="G1679" s="505" t="s">
        <v>128</v>
      </c>
    </row>
    <row r="1680" spans="2:7" hidden="1" x14ac:dyDescent="0.3">
      <c r="B1680" s="511">
        <v>45253</v>
      </c>
      <c r="C1680" s="504" t="s">
        <v>9</v>
      </c>
      <c r="D1680" s="512"/>
      <c r="E1680" s="397" t="s">
        <v>127</v>
      </c>
      <c r="F1680" s="513">
        <v>70000</v>
      </c>
      <c r="G1680" s="505" t="s">
        <v>128</v>
      </c>
    </row>
    <row r="1681" spans="2:7" hidden="1" x14ac:dyDescent="0.3">
      <c r="B1681" s="511">
        <v>45253</v>
      </c>
      <c r="C1681" s="504" t="s">
        <v>9</v>
      </c>
      <c r="D1681" s="512"/>
      <c r="E1681" s="397" t="s">
        <v>127</v>
      </c>
      <c r="F1681" s="513">
        <v>100000</v>
      </c>
      <c r="G1681" s="505" t="s">
        <v>128</v>
      </c>
    </row>
    <row r="1682" spans="2:7" hidden="1" x14ac:dyDescent="0.3">
      <c r="B1682" s="511">
        <v>45253</v>
      </c>
      <c r="C1682" s="504" t="s">
        <v>9</v>
      </c>
      <c r="D1682" s="512"/>
      <c r="E1682" s="397" t="s">
        <v>127</v>
      </c>
      <c r="F1682" s="513">
        <v>10000</v>
      </c>
      <c r="G1682" s="505" t="s">
        <v>128</v>
      </c>
    </row>
    <row r="1683" spans="2:7" hidden="1" x14ac:dyDescent="0.3">
      <c r="B1683" s="511">
        <v>45254</v>
      </c>
      <c r="C1683" s="504" t="s">
        <v>9</v>
      </c>
      <c r="D1683" s="512"/>
      <c r="E1683" s="397" t="s">
        <v>127</v>
      </c>
      <c r="F1683" s="513">
        <v>20000</v>
      </c>
      <c r="G1683" s="505" t="s">
        <v>128</v>
      </c>
    </row>
    <row r="1684" spans="2:7" hidden="1" x14ac:dyDescent="0.3">
      <c r="B1684" s="511">
        <v>45257</v>
      </c>
      <c r="C1684" s="504" t="s">
        <v>9</v>
      </c>
      <c r="D1684" s="512"/>
      <c r="E1684" s="397" t="s">
        <v>127</v>
      </c>
      <c r="F1684" s="513">
        <v>50000</v>
      </c>
      <c r="G1684" s="505" t="s">
        <v>128</v>
      </c>
    </row>
    <row r="1685" spans="2:7" hidden="1" x14ac:dyDescent="0.3">
      <c r="B1685" s="511">
        <v>45257</v>
      </c>
      <c r="C1685" s="504" t="s">
        <v>9</v>
      </c>
      <c r="D1685" s="512"/>
      <c r="E1685" s="397" t="s">
        <v>127</v>
      </c>
      <c r="F1685" s="513">
        <v>10000</v>
      </c>
      <c r="G1685" s="505" t="s">
        <v>128</v>
      </c>
    </row>
    <row r="1686" spans="2:7" hidden="1" x14ac:dyDescent="0.3">
      <c r="B1686" s="511">
        <v>45258</v>
      </c>
      <c r="C1686" s="504" t="s">
        <v>9</v>
      </c>
      <c r="D1686" s="512"/>
      <c r="E1686" s="397" t="s">
        <v>127</v>
      </c>
      <c r="F1686" s="513">
        <v>30000</v>
      </c>
      <c r="G1686" s="505" t="s">
        <v>128</v>
      </c>
    </row>
    <row r="1687" spans="2:7" hidden="1" x14ac:dyDescent="0.3">
      <c r="B1687" s="511">
        <v>45259</v>
      </c>
      <c r="C1687" s="504" t="s">
        <v>9</v>
      </c>
      <c r="D1687" s="512"/>
      <c r="E1687" s="397" t="s">
        <v>127</v>
      </c>
      <c r="F1687" s="513">
        <v>10000</v>
      </c>
      <c r="G1687" s="505" t="s">
        <v>128</v>
      </c>
    </row>
    <row r="1688" spans="2:7" hidden="1" x14ac:dyDescent="0.3">
      <c r="B1688" s="511">
        <v>45259</v>
      </c>
      <c r="C1688" s="504" t="s">
        <v>9</v>
      </c>
      <c r="D1688" s="512"/>
      <c r="E1688" s="397" t="s">
        <v>127</v>
      </c>
      <c r="F1688" s="513">
        <v>100000</v>
      </c>
      <c r="G1688" s="505" t="s">
        <v>128</v>
      </c>
    </row>
    <row r="1689" spans="2:7" hidden="1" x14ac:dyDescent="0.3">
      <c r="B1689" s="511">
        <v>45259</v>
      </c>
      <c r="C1689" s="504" t="s">
        <v>9</v>
      </c>
      <c r="D1689" s="512"/>
      <c r="E1689" s="397" t="s">
        <v>127</v>
      </c>
      <c r="F1689" s="513">
        <v>1140000</v>
      </c>
      <c r="G1689" s="505" t="s">
        <v>128</v>
      </c>
    </row>
    <row r="1690" spans="2:7" hidden="1" x14ac:dyDescent="0.3">
      <c r="B1690" s="511">
        <v>45260</v>
      </c>
      <c r="C1690" s="504" t="s">
        <v>9</v>
      </c>
      <c r="D1690" s="512"/>
      <c r="E1690" s="397" t="s">
        <v>127</v>
      </c>
      <c r="F1690" s="513">
        <v>50000</v>
      </c>
      <c r="G1690" s="505" t="s">
        <v>128</v>
      </c>
    </row>
    <row r="1691" spans="2:7" hidden="1" x14ac:dyDescent="0.3">
      <c r="B1691" s="511">
        <v>45260</v>
      </c>
      <c r="C1691" s="504" t="s">
        <v>9</v>
      </c>
      <c r="D1691" s="512"/>
      <c r="E1691" s="397" t="s">
        <v>127</v>
      </c>
      <c r="F1691" s="513">
        <v>10000</v>
      </c>
      <c r="G1691" s="505" t="s">
        <v>128</v>
      </c>
    </row>
    <row r="1692" spans="2:7" hidden="1" x14ac:dyDescent="0.3">
      <c r="B1692" s="511">
        <v>45260</v>
      </c>
      <c r="C1692" s="504" t="s">
        <v>9</v>
      </c>
      <c r="D1692" s="512"/>
      <c r="E1692" s="397" t="s">
        <v>127</v>
      </c>
      <c r="F1692" s="513">
        <v>20000</v>
      </c>
      <c r="G1692" s="505" t="s">
        <v>128</v>
      </c>
    </row>
    <row r="1693" spans="2:7" hidden="1" x14ac:dyDescent="0.3">
      <c r="B1693" s="605">
        <v>45260</v>
      </c>
      <c r="C1693" s="606" t="s">
        <v>9</v>
      </c>
      <c r="D1693" s="607"/>
      <c r="E1693" s="608" t="s">
        <v>127</v>
      </c>
      <c r="F1693" s="609">
        <v>10000</v>
      </c>
      <c r="G1693" s="610" t="s">
        <v>128</v>
      </c>
    </row>
    <row r="1694" spans="2:7" ht="17.25" hidden="1" thickBot="1" x14ac:dyDescent="0.35">
      <c r="B1694" s="514">
        <v>45260</v>
      </c>
      <c r="C1694" s="506" t="s">
        <v>9</v>
      </c>
      <c r="D1694" s="515"/>
      <c r="E1694" s="507" t="s">
        <v>127</v>
      </c>
      <c r="F1694" s="516">
        <v>20000</v>
      </c>
      <c r="G1694" s="321" t="s">
        <v>128</v>
      </c>
    </row>
    <row r="1695" spans="2:7" hidden="1" x14ac:dyDescent="0.3">
      <c r="B1695" s="508">
        <v>45261</v>
      </c>
      <c r="C1695" s="502" t="s">
        <v>9</v>
      </c>
      <c r="D1695" s="509"/>
      <c r="E1695" s="423" t="s">
        <v>127</v>
      </c>
      <c r="F1695" s="510">
        <v>30000</v>
      </c>
      <c r="G1695" s="503" t="s">
        <v>128</v>
      </c>
    </row>
    <row r="1696" spans="2:7" hidden="1" x14ac:dyDescent="0.3">
      <c r="B1696" s="511">
        <v>45264</v>
      </c>
      <c r="C1696" s="504" t="s">
        <v>9</v>
      </c>
      <c r="D1696" s="512"/>
      <c r="E1696" s="397" t="s">
        <v>127</v>
      </c>
      <c r="F1696" s="513">
        <v>10000</v>
      </c>
      <c r="G1696" s="505" t="s">
        <v>128</v>
      </c>
    </row>
    <row r="1697" spans="2:7" hidden="1" x14ac:dyDescent="0.3">
      <c r="B1697" s="511">
        <v>45264</v>
      </c>
      <c r="C1697" s="504" t="s">
        <v>9</v>
      </c>
      <c r="D1697" s="512"/>
      <c r="E1697" s="397" t="s">
        <v>127</v>
      </c>
      <c r="F1697" s="513">
        <v>310000</v>
      </c>
      <c r="G1697" s="505" t="s">
        <v>128</v>
      </c>
    </row>
    <row r="1698" spans="2:7" hidden="1" x14ac:dyDescent="0.3">
      <c r="B1698" s="511">
        <v>45265</v>
      </c>
      <c r="C1698" s="504" t="s">
        <v>9</v>
      </c>
      <c r="D1698" s="512"/>
      <c r="E1698" s="397" t="s">
        <v>127</v>
      </c>
      <c r="F1698" s="513">
        <v>100000</v>
      </c>
      <c r="G1698" s="505" t="s">
        <v>128</v>
      </c>
    </row>
    <row r="1699" spans="2:7" hidden="1" x14ac:dyDescent="0.3">
      <c r="B1699" s="511">
        <v>45265</v>
      </c>
      <c r="C1699" s="504" t="s">
        <v>9</v>
      </c>
      <c r="D1699" s="512"/>
      <c r="E1699" s="397" t="s">
        <v>127</v>
      </c>
      <c r="F1699" s="513">
        <v>20000</v>
      </c>
      <c r="G1699" s="505" t="s">
        <v>128</v>
      </c>
    </row>
    <row r="1700" spans="2:7" hidden="1" x14ac:dyDescent="0.3">
      <c r="B1700" s="511">
        <v>45266</v>
      </c>
      <c r="C1700" s="504" t="s">
        <v>9</v>
      </c>
      <c r="D1700" s="512"/>
      <c r="E1700" s="397" t="s">
        <v>127</v>
      </c>
      <c r="F1700" s="513">
        <v>20000</v>
      </c>
      <c r="G1700" s="505" t="s">
        <v>128</v>
      </c>
    </row>
    <row r="1701" spans="2:7" hidden="1" x14ac:dyDescent="0.3">
      <c r="B1701" s="511">
        <v>45266</v>
      </c>
      <c r="C1701" s="504" t="s">
        <v>9</v>
      </c>
      <c r="D1701" s="512"/>
      <c r="E1701" s="397" t="s">
        <v>127</v>
      </c>
      <c r="F1701" s="513">
        <v>30000</v>
      </c>
      <c r="G1701" s="505" t="s">
        <v>128</v>
      </c>
    </row>
    <row r="1702" spans="2:7" hidden="1" x14ac:dyDescent="0.3">
      <c r="B1702" s="511">
        <v>45267</v>
      </c>
      <c r="C1702" s="504" t="s">
        <v>9</v>
      </c>
      <c r="D1702" s="512"/>
      <c r="E1702" s="397" t="s">
        <v>127</v>
      </c>
      <c r="F1702" s="513">
        <v>470000</v>
      </c>
      <c r="G1702" s="505" t="s">
        <v>128</v>
      </c>
    </row>
    <row r="1703" spans="2:7" hidden="1" x14ac:dyDescent="0.3">
      <c r="B1703" s="511">
        <v>45270</v>
      </c>
      <c r="C1703" s="504" t="s">
        <v>9</v>
      </c>
      <c r="D1703" s="512"/>
      <c r="E1703" s="397" t="s">
        <v>127</v>
      </c>
      <c r="F1703" s="513">
        <v>10000</v>
      </c>
      <c r="G1703" s="505" t="s">
        <v>128</v>
      </c>
    </row>
    <row r="1704" spans="2:7" hidden="1" x14ac:dyDescent="0.3">
      <c r="B1704" s="511">
        <v>45271</v>
      </c>
      <c r="C1704" s="504" t="s">
        <v>9</v>
      </c>
      <c r="D1704" s="512"/>
      <c r="E1704" s="397" t="s">
        <v>127</v>
      </c>
      <c r="F1704" s="513">
        <v>50000</v>
      </c>
      <c r="G1704" s="505" t="s">
        <v>128</v>
      </c>
    </row>
    <row r="1705" spans="2:7" hidden="1" x14ac:dyDescent="0.3">
      <c r="B1705" s="511">
        <v>45271</v>
      </c>
      <c r="C1705" s="504" t="s">
        <v>9</v>
      </c>
      <c r="D1705" s="512"/>
      <c r="E1705" s="397" t="s">
        <v>127</v>
      </c>
      <c r="F1705" s="513">
        <v>10000</v>
      </c>
      <c r="G1705" s="505" t="s">
        <v>128</v>
      </c>
    </row>
    <row r="1706" spans="2:7" hidden="1" x14ac:dyDescent="0.3">
      <c r="B1706" s="511">
        <v>45271</v>
      </c>
      <c r="C1706" s="504" t="s">
        <v>9</v>
      </c>
      <c r="D1706" s="512"/>
      <c r="E1706" s="397" t="s">
        <v>127</v>
      </c>
      <c r="F1706" s="513">
        <v>30000</v>
      </c>
      <c r="G1706" s="505" t="s">
        <v>128</v>
      </c>
    </row>
    <row r="1707" spans="2:7" hidden="1" x14ac:dyDescent="0.3">
      <c r="B1707" s="511">
        <v>45271</v>
      </c>
      <c r="C1707" s="504" t="s">
        <v>9</v>
      </c>
      <c r="D1707" s="512"/>
      <c r="E1707" s="397" t="s">
        <v>127</v>
      </c>
      <c r="F1707" s="513">
        <v>10000</v>
      </c>
      <c r="G1707" s="505" t="s">
        <v>128</v>
      </c>
    </row>
    <row r="1708" spans="2:7" hidden="1" x14ac:dyDescent="0.3">
      <c r="B1708" s="511">
        <v>45271</v>
      </c>
      <c r="C1708" s="504" t="s">
        <v>9</v>
      </c>
      <c r="D1708" s="512"/>
      <c r="E1708" s="397" t="s">
        <v>127</v>
      </c>
      <c r="F1708" s="513">
        <v>20000</v>
      </c>
      <c r="G1708" s="505" t="s">
        <v>128</v>
      </c>
    </row>
    <row r="1709" spans="2:7" hidden="1" x14ac:dyDescent="0.3">
      <c r="B1709" s="511">
        <v>45271</v>
      </c>
      <c r="C1709" s="504" t="s">
        <v>9</v>
      </c>
      <c r="D1709" s="512"/>
      <c r="E1709" s="397" t="s">
        <v>127</v>
      </c>
      <c r="F1709" s="513">
        <v>10000</v>
      </c>
      <c r="G1709" s="505" t="s">
        <v>128</v>
      </c>
    </row>
    <row r="1710" spans="2:7" hidden="1" x14ac:dyDescent="0.3">
      <c r="B1710" s="511">
        <v>45271</v>
      </c>
      <c r="C1710" s="504" t="s">
        <v>9</v>
      </c>
      <c r="D1710" s="512"/>
      <c r="E1710" s="397" t="s">
        <v>127</v>
      </c>
      <c r="F1710" s="513">
        <v>20000</v>
      </c>
      <c r="G1710" s="505" t="s">
        <v>128</v>
      </c>
    </row>
    <row r="1711" spans="2:7" hidden="1" x14ac:dyDescent="0.3">
      <c r="B1711" s="511">
        <v>45273</v>
      </c>
      <c r="C1711" s="504" t="s">
        <v>9</v>
      </c>
      <c r="D1711" s="512"/>
      <c r="E1711" s="397" t="s">
        <v>127</v>
      </c>
      <c r="F1711" s="513">
        <v>80000</v>
      </c>
      <c r="G1711" s="505" t="s">
        <v>128</v>
      </c>
    </row>
    <row r="1712" spans="2:7" hidden="1" x14ac:dyDescent="0.3">
      <c r="B1712" s="511">
        <v>45275</v>
      </c>
      <c r="C1712" s="504" t="s">
        <v>9</v>
      </c>
      <c r="D1712" s="512"/>
      <c r="E1712" s="397" t="s">
        <v>127</v>
      </c>
      <c r="F1712" s="513">
        <v>10000</v>
      </c>
      <c r="G1712" s="505" t="s">
        <v>128</v>
      </c>
    </row>
    <row r="1713" spans="2:7" hidden="1" x14ac:dyDescent="0.3">
      <c r="B1713" s="511">
        <v>45275</v>
      </c>
      <c r="C1713" s="504" t="s">
        <v>9</v>
      </c>
      <c r="D1713" s="512"/>
      <c r="E1713" s="397" t="s">
        <v>127</v>
      </c>
      <c r="F1713" s="513">
        <v>50000</v>
      </c>
      <c r="G1713" s="505" t="s">
        <v>128</v>
      </c>
    </row>
    <row r="1714" spans="2:7" hidden="1" x14ac:dyDescent="0.3">
      <c r="B1714" s="511">
        <v>45275</v>
      </c>
      <c r="C1714" s="504" t="s">
        <v>9</v>
      </c>
      <c r="D1714" s="512"/>
      <c r="E1714" s="397" t="s">
        <v>127</v>
      </c>
      <c r="F1714" s="513">
        <v>10000</v>
      </c>
      <c r="G1714" s="505" t="s">
        <v>128</v>
      </c>
    </row>
    <row r="1715" spans="2:7" hidden="1" x14ac:dyDescent="0.3">
      <c r="B1715" s="511">
        <v>45276</v>
      </c>
      <c r="C1715" s="504" t="s">
        <v>9</v>
      </c>
      <c r="D1715" s="512"/>
      <c r="E1715" s="397" t="s">
        <v>127</v>
      </c>
      <c r="F1715" s="513">
        <v>1863</v>
      </c>
      <c r="G1715" s="505" t="s">
        <v>128</v>
      </c>
    </row>
    <row r="1716" spans="2:7" hidden="1" x14ac:dyDescent="0.3">
      <c r="B1716" s="511">
        <v>45278</v>
      </c>
      <c r="C1716" s="504" t="s">
        <v>9</v>
      </c>
      <c r="D1716" s="512"/>
      <c r="E1716" s="397" t="s">
        <v>127</v>
      </c>
      <c r="F1716" s="513">
        <v>1175000</v>
      </c>
      <c r="G1716" s="505" t="s">
        <v>128</v>
      </c>
    </row>
    <row r="1717" spans="2:7" hidden="1" x14ac:dyDescent="0.3">
      <c r="B1717" s="511">
        <v>45278</v>
      </c>
      <c r="C1717" s="504" t="s">
        <v>9</v>
      </c>
      <c r="D1717" s="512"/>
      <c r="E1717" s="397" t="s">
        <v>127</v>
      </c>
      <c r="F1717" s="513">
        <v>20000</v>
      </c>
      <c r="G1717" s="505" t="s">
        <v>128</v>
      </c>
    </row>
    <row r="1718" spans="2:7" hidden="1" x14ac:dyDescent="0.3">
      <c r="B1718" s="511">
        <v>45279</v>
      </c>
      <c r="C1718" s="504" t="s">
        <v>9</v>
      </c>
      <c r="D1718" s="512"/>
      <c r="E1718" s="397" t="s">
        <v>127</v>
      </c>
      <c r="F1718" s="513">
        <v>100000</v>
      </c>
      <c r="G1718" s="505" t="s">
        <v>128</v>
      </c>
    </row>
    <row r="1719" spans="2:7" hidden="1" x14ac:dyDescent="0.3">
      <c r="B1719" s="511">
        <v>45280</v>
      </c>
      <c r="C1719" s="504" t="s">
        <v>9</v>
      </c>
      <c r="D1719" s="512"/>
      <c r="E1719" s="397" t="s">
        <v>127</v>
      </c>
      <c r="F1719" s="513">
        <v>20000</v>
      </c>
      <c r="G1719" s="505" t="s">
        <v>128</v>
      </c>
    </row>
    <row r="1720" spans="2:7" hidden="1" x14ac:dyDescent="0.3">
      <c r="B1720" s="511">
        <v>45280</v>
      </c>
      <c r="C1720" s="504" t="s">
        <v>9</v>
      </c>
      <c r="D1720" s="512"/>
      <c r="E1720" s="397" t="s">
        <v>127</v>
      </c>
      <c r="F1720" s="513">
        <v>20000</v>
      </c>
      <c r="G1720" s="505" t="s">
        <v>128</v>
      </c>
    </row>
    <row r="1721" spans="2:7" hidden="1" x14ac:dyDescent="0.3">
      <c r="B1721" s="511">
        <v>45280</v>
      </c>
      <c r="C1721" s="504" t="s">
        <v>9</v>
      </c>
      <c r="D1721" s="512"/>
      <c r="E1721" s="397" t="s">
        <v>127</v>
      </c>
      <c r="F1721" s="513">
        <v>40000</v>
      </c>
      <c r="G1721" s="505" t="s">
        <v>128</v>
      </c>
    </row>
    <row r="1722" spans="2:7" hidden="1" x14ac:dyDescent="0.3">
      <c r="B1722" s="511">
        <v>45281</v>
      </c>
      <c r="C1722" s="504" t="s">
        <v>9</v>
      </c>
      <c r="D1722" s="512"/>
      <c r="E1722" s="397" t="s">
        <v>127</v>
      </c>
      <c r="F1722" s="513">
        <v>10000</v>
      </c>
      <c r="G1722" s="505" t="s">
        <v>128</v>
      </c>
    </row>
    <row r="1723" spans="2:7" hidden="1" x14ac:dyDescent="0.3">
      <c r="B1723" s="511">
        <v>45282</v>
      </c>
      <c r="C1723" s="504" t="s">
        <v>9</v>
      </c>
      <c r="D1723" s="512"/>
      <c r="E1723" s="397" t="s">
        <v>127</v>
      </c>
      <c r="F1723" s="513">
        <v>220000</v>
      </c>
      <c r="G1723" s="505" t="s">
        <v>128</v>
      </c>
    </row>
    <row r="1724" spans="2:7" hidden="1" x14ac:dyDescent="0.3">
      <c r="B1724" s="511">
        <v>45284</v>
      </c>
      <c r="C1724" s="504" t="s">
        <v>9</v>
      </c>
      <c r="D1724" s="512"/>
      <c r="E1724" s="397" t="s">
        <v>127</v>
      </c>
      <c r="F1724" s="513">
        <v>9791</v>
      </c>
      <c r="G1724" s="505" t="s">
        <v>128</v>
      </c>
    </row>
    <row r="1725" spans="2:7" hidden="1" x14ac:dyDescent="0.3">
      <c r="B1725" s="511">
        <v>45286</v>
      </c>
      <c r="C1725" s="504" t="s">
        <v>9</v>
      </c>
      <c r="D1725" s="512"/>
      <c r="E1725" s="397" t="s">
        <v>127</v>
      </c>
      <c r="F1725" s="513">
        <v>90000</v>
      </c>
      <c r="G1725" s="505" t="s">
        <v>128</v>
      </c>
    </row>
    <row r="1726" spans="2:7" hidden="1" x14ac:dyDescent="0.3">
      <c r="B1726" s="511">
        <v>45287</v>
      </c>
      <c r="C1726" s="504" t="s">
        <v>9</v>
      </c>
      <c r="D1726" s="512"/>
      <c r="E1726" s="397" t="s">
        <v>127</v>
      </c>
      <c r="F1726" s="513">
        <v>50000</v>
      </c>
      <c r="G1726" s="505" t="s">
        <v>128</v>
      </c>
    </row>
    <row r="1727" spans="2:7" hidden="1" x14ac:dyDescent="0.3">
      <c r="B1727" s="511">
        <v>45288</v>
      </c>
      <c r="C1727" s="504" t="s">
        <v>9</v>
      </c>
      <c r="D1727" s="512"/>
      <c r="E1727" s="397" t="s">
        <v>127</v>
      </c>
      <c r="F1727" s="513">
        <v>30000</v>
      </c>
      <c r="G1727" s="505" t="s">
        <v>128</v>
      </c>
    </row>
    <row r="1728" spans="2:7" hidden="1" x14ac:dyDescent="0.3">
      <c r="B1728" s="511">
        <v>45288</v>
      </c>
      <c r="C1728" s="504" t="s">
        <v>9</v>
      </c>
      <c r="D1728" s="512"/>
      <c r="E1728" s="397" t="s">
        <v>127</v>
      </c>
      <c r="F1728" s="513">
        <v>1135000</v>
      </c>
      <c r="G1728" s="505" t="s">
        <v>128</v>
      </c>
    </row>
    <row r="1729" spans="2:7" hidden="1" x14ac:dyDescent="0.3">
      <c r="B1729" s="511">
        <v>45289</v>
      </c>
      <c r="C1729" s="504" t="s">
        <v>9</v>
      </c>
      <c r="D1729" s="512"/>
      <c r="E1729" s="397" t="s">
        <v>127</v>
      </c>
      <c r="F1729" s="513">
        <v>10000</v>
      </c>
      <c r="G1729" s="505" t="s">
        <v>128</v>
      </c>
    </row>
    <row r="1730" spans="2:7" hidden="1" x14ac:dyDescent="0.3">
      <c r="B1730" s="511">
        <v>45289</v>
      </c>
      <c r="C1730" s="504" t="s">
        <v>9</v>
      </c>
      <c r="D1730" s="512"/>
      <c r="E1730" s="397" t="s">
        <v>127</v>
      </c>
      <c r="F1730" s="513">
        <v>20000</v>
      </c>
      <c r="G1730" s="505" t="s">
        <v>128</v>
      </c>
    </row>
    <row r="1731" spans="2:7" hidden="1" x14ac:dyDescent="0.3">
      <c r="B1731" s="511">
        <v>45289</v>
      </c>
      <c r="C1731" s="504" t="s">
        <v>9</v>
      </c>
      <c r="D1731" s="512"/>
      <c r="E1731" s="397" t="s">
        <v>127</v>
      </c>
      <c r="F1731" s="513">
        <v>10000</v>
      </c>
      <c r="G1731" s="505" t="s">
        <v>128</v>
      </c>
    </row>
    <row r="1732" spans="2:7" ht="17.25" hidden="1" thickBot="1" x14ac:dyDescent="0.35">
      <c r="B1732" s="514">
        <v>45290</v>
      </c>
      <c r="C1732" s="506" t="s">
        <v>743</v>
      </c>
      <c r="D1732" s="515"/>
      <c r="E1732" s="507" t="s">
        <v>751</v>
      </c>
      <c r="F1732" s="516">
        <v>100000</v>
      </c>
      <c r="G1732" s="321" t="s">
        <v>784</v>
      </c>
    </row>
    <row r="1733" spans="2:7" x14ac:dyDescent="0.3">
      <c r="B1733" s="508">
        <v>45292</v>
      </c>
      <c r="C1733" s="502" t="s">
        <v>9</v>
      </c>
      <c r="D1733" s="509"/>
      <c r="E1733" s="423" t="s">
        <v>127</v>
      </c>
      <c r="F1733" s="510">
        <v>30000</v>
      </c>
      <c r="G1733" s="503" t="s">
        <v>128</v>
      </c>
    </row>
    <row r="1734" spans="2:7" x14ac:dyDescent="0.3">
      <c r="B1734" s="511">
        <v>45293</v>
      </c>
      <c r="C1734" s="504" t="s">
        <v>9</v>
      </c>
      <c r="D1734" s="512"/>
      <c r="E1734" s="397" t="s">
        <v>127</v>
      </c>
      <c r="F1734" s="513">
        <v>50000</v>
      </c>
      <c r="G1734" s="505" t="s">
        <v>128</v>
      </c>
    </row>
    <row r="1735" spans="2:7" x14ac:dyDescent="0.3">
      <c r="B1735" s="511">
        <v>45293</v>
      </c>
      <c r="C1735" s="504" t="s">
        <v>9</v>
      </c>
      <c r="D1735" s="512"/>
      <c r="E1735" s="397" t="s">
        <v>127</v>
      </c>
      <c r="F1735" s="513">
        <v>10000</v>
      </c>
      <c r="G1735" s="505" t="s">
        <v>128</v>
      </c>
    </row>
    <row r="1736" spans="2:7" x14ac:dyDescent="0.3">
      <c r="B1736" s="511">
        <v>45293</v>
      </c>
      <c r="C1736" s="504" t="s">
        <v>9</v>
      </c>
      <c r="D1736" s="512"/>
      <c r="E1736" s="397" t="s">
        <v>127</v>
      </c>
      <c r="F1736" s="513">
        <v>15000</v>
      </c>
      <c r="G1736" s="505" t="s">
        <v>128</v>
      </c>
    </row>
    <row r="1737" spans="2:7" x14ac:dyDescent="0.3">
      <c r="B1737" s="511">
        <v>45293</v>
      </c>
      <c r="C1737" s="504" t="s">
        <v>9</v>
      </c>
      <c r="D1737" s="512"/>
      <c r="E1737" s="397" t="s">
        <v>127</v>
      </c>
      <c r="F1737" s="513">
        <v>20000</v>
      </c>
      <c r="G1737" s="505" t="s">
        <v>128</v>
      </c>
    </row>
    <row r="1738" spans="2:7" x14ac:dyDescent="0.3">
      <c r="B1738" s="511">
        <v>45294</v>
      </c>
      <c r="C1738" s="504" t="s">
        <v>9</v>
      </c>
      <c r="D1738" s="512"/>
      <c r="E1738" s="397" t="s">
        <v>127</v>
      </c>
      <c r="F1738" s="513">
        <v>10000</v>
      </c>
      <c r="G1738" s="505" t="s">
        <v>128</v>
      </c>
    </row>
    <row r="1739" spans="2:7" x14ac:dyDescent="0.3">
      <c r="B1739" s="511">
        <v>45295</v>
      </c>
      <c r="C1739" s="504" t="s">
        <v>9</v>
      </c>
      <c r="D1739" s="512"/>
      <c r="E1739" s="397" t="s">
        <v>127</v>
      </c>
      <c r="F1739" s="513">
        <v>310000</v>
      </c>
      <c r="G1739" s="505" t="s">
        <v>128</v>
      </c>
    </row>
    <row r="1740" spans="2:7" x14ac:dyDescent="0.3">
      <c r="B1740" s="511">
        <v>45296</v>
      </c>
      <c r="C1740" s="504" t="s">
        <v>9</v>
      </c>
      <c r="D1740" s="512"/>
      <c r="E1740" s="397" t="s">
        <v>127</v>
      </c>
      <c r="F1740" s="513">
        <v>10000</v>
      </c>
      <c r="G1740" s="505" t="s">
        <v>128</v>
      </c>
    </row>
    <row r="1741" spans="2:7" x14ac:dyDescent="0.3">
      <c r="B1741" s="511">
        <v>45296</v>
      </c>
      <c r="C1741" s="504" t="s">
        <v>9</v>
      </c>
      <c r="D1741" s="512"/>
      <c r="E1741" s="397" t="s">
        <v>127</v>
      </c>
      <c r="F1741" s="513">
        <v>100000</v>
      </c>
      <c r="G1741" s="505" t="s">
        <v>128</v>
      </c>
    </row>
    <row r="1742" spans="2:7" x14ac:dyDescent="0.3">
      <c r="B1742" s="511">
        <v>45296</v>
      </c>
      <c r="C1742" s="504" t="s">
        <v>9</v>
      </c>
      <c r="D1742" s="512"/>
      <c r="E1742" s="397" t="s">
        <v>127</v>
      </c>
      <c r="F1742" s="513">
        <v>20000</v>
      </c>
      <c r="G1742" s="505" t="s">
        <v>128</v>
      </c>
    </row>
    <row r="1743" spans="2:7" x14ac:dyDescent="0.3">
      <c r="B1743" s="511">
        <v>45296</v>
      </c>
      <c r="C1743" s="504" t="s">
        <v>9</v>
      </c>
      <c r="D1743" s="512"/>
      <c r="E1743" s="397" t="s">
        <v>127</v>
      </c>
      <c r="F1743" s="513">
        <v>10000</v>
      </c>
      <c r="G1743" s="505" t="s">
        <v>128</v>
      </c>
    </row>
    <row r="1744" spans="2:7" x14ac:dyDescent="0.3">
      <c r="B1744" s="511">
        <v>45297</v>
      </c>
      <c r="C1744" s="504" t="s">
        <v>9</v>
      </c>
      <c r="D1744" s="512"/>
      <c r="E1744" s="397" t="s">
        <v>127</v>
      </c>
      <c r="F1744" s="513">
        <v>10000</v>
      </c>
      <c r="G1744" s="505" t="s">
        <v>128</v>
      </c>
    </row>
    <row r="1745" spans="2:7" x14ac:dyDescent="0.3">
      <c r="B1745" s="511">
        <v>45298</v>
      </c>
      <c r="C1745" s="504" t="s">
        <v>9</v>
      </c>
      <c r="D1745" s="512"/>
      <c r="E1745" s="397" t="s">
        <v>127</v>
      </c>
      <c r="F1745" s="513">
        <v>10000</v>
      </c>
      <c r="G1745" s="505" t="s">
        <v>128</v>
      </c>
    </row>
    <row r="1746" spans="2:7" x14ac:dyDescent="0.3">
      <c r="B1746" s="511">
        <v>45299</v>
      </c>
      <c r="C1746" s="504" t="s">
        <v>9</v>
      </c>
      <c r="D1746" s="512"/>
      <c r="E1746" s="397" t="s">
        <v>127</v>
      </c>
      <c r="F1746" s="513">
        <v>490000</v>
      </c>
      <c r="G1746" s="505" t="s">
        <v>128</v>
      </c>
    </row>
    <row r="1747" spans="2:7" x14ac:dyDescent="0.3">
      <c r="B1747" s="511">
        <v>45301</v>
      </c>
      <c r="C1747" s="504" t="s">
        <v>9</v>
      </c>
      <c r="D1747" s="512"/>
      <c r="E1747" s="397" t="s">
        <v>127</v>
      </c>
      <c r="F1747" s="513">
        <v>50000</v>
      </c>
      <c r="G1747" s="505" t="s">
        <v>128</v>
      </c>
    </row>
    <row r="1748" spans="2:7" x14ac:dyDescent="0.3">
      <c r="B1748" s="511">
        <v>45301</v>
      </c>
      <c r="C1748" s="504" t="s">
        <v>9</v>
      </c>
      <c r="D1748" s="512"/>
      <c r="E1748" s="397" t="s">
        <v>127</v>
      </c>
      <c r="F1748" s="513">
        <v>10000</v>
      </c>
      <c r="G1748" s="505" t="s">
        <v>128</v>
      </c>
    </row>
    <row r="1749" spans="2:7" x14ac:dyDescent="0.3">
      <c r="B1749" s="511">
        <v>45301</v>
      </c>
      <c r="C1749" s="504" t="s">
        <v>9</v>
      </c>
      <c r="D1749" s="512"/>
      <c r="E1749" s="397" t="s">
        <v>127</v>
      </c>
      <c r="F1749" s="513">
        <v>20000</v>
      </c>
      <c r="G1749" s="505" t="s">
        <v>128</v>
      </c>
    </row>
    <row r="1750" spans="2:7" x14ac:dyDescent="0.3">
      <c r="B1750" s="511">
        <v>45301</v>
      </c>
      <c r="C1750" s="504" t="s">
        <v>9</v>
      </c>
      <c r="D1750" s="512"/>
      <c r="E1750" s="397" t="s">
        <v>127</v>
      </c>
      <c r="F1750" s="513">
        <v>10000</v>
      </c>
      <c r="G1750" s="505" t="s">
        <v>128</v>
      </c>
    </row>
    <row r="1751" spans="2:7" x14ac:dyDescent="0.3">
      <c r="B1751" s="511">
        <v>45301</v>
      </c>
      <c r="C1751" s="504" t="s">
        <v>9</v>
      </c>
      <c r="D1751" s="512"/>
      <c r="E1751" s="397" t="s">
        <v>127</v>
      </c>
      <c r="F1751" s="513">
        <v>20000</v>
      </c>
      <c r="G1751" s="505" t="s">
        <v>128</v>
      </c>
    </row>
    <row r="1752" spans="2:7" x14ac:dyDescent="0.3">
      <c r="B1752" s="511">
        <v>45301</v>
      </c>
      <c r="C1752" s="504" t="s">
        <v>9</v>
      </c>
      <c r="D1752" s="512"/>
      <c r="E1752" s="397" t="s">
        <v>127</v>
      </c>
      <c r="F1752" s="513">
        <v>20000</v>
      </c>
      <c r="G1752" s="505" t="s">
        <v>128</v>
      </c>
    </row>
    <row r="1753" spans="2:7" x14ac:dyDescent="0.3">
      <c r="B1753" s="511">
        <v>45302</v>
      </c>
      <c r="C1753" s="504" t="s">
        <v>9</v>
      </c>
      <c r="D1753" s="512"/>
      <c r="E1753" s="397" t="s">
        <v>127</v>
      </c>
      <c r="F1753" s="513">
        <v>30000</v>
      </c>
      <c r="G1753" s="505" t="s">
        <v>128</v>
      </c>
    </row>
    <row r="1754" spans="2:7" x14ac:dyDescent="0.3">
      <c r="B1754" s="511">
        <v>45303</v>
      </c>
      <c r="C1754" s="504" t="s">
        <v>9</v>
      </c>
      <c r="D1754" s="512"/>
      <c r="E1754" s="397" t="s">
        <v>127</v>
      </c>
      <c r="F1754" s="513">
        <v>80000</v>
      </c>
      <c r="G1754" s="505" t="s">
        <v>128</v>
      </c>
    </row>
    <row r="1755" spans="2:7" x14ac:dyDescent="0.3">
      <c r="B1755" s="511">
        <v>45306</v>
      </c>
      <c r="C1755" s="504" t="s">
        <v>9</v>
      </c>
      <c r="D1755" s="512"/>
      <c r="E1755" s="397" t="s">
        <v>127</v>
      </c>
      <c r="F1755" s="513">
        <v>50000</v>
      </c>
      <c r="G1755" s="505" t="s">
        <v>128</v>
      </c>
    </row>
    <row r="1756" spans="2:7" x14ac:dyDescent="0.3">
      <c r="B1756" s="511">
        <v>45307</v>
      </c>
      <c r="C1756" s="504" t="s">
        <v>9</v>
      </c>
      <c r="D1756" s="512"/>
      <c r="E1756" s="397" t="s">
        <v>127</v>
      </c>
      <c r="F1756" s="513">
        <v>10000</v>
      </c>
      <c r="G1756" s="505" t="s">
        <v>128</v>
      </c>
    </row>
    <row r="1757" spans="2:7" x14ac:dyDescent="0.3">
      <c r="B1757" s="511">
        <v>45308</v>
      </c>
      <c r="C1757" s="504" t="s">
        <v>9</v>
      </c>
      <c r="D1757" s="512"/>
      <c r="E1757" s="397" t="s">
        <v>127</v>
      </c>
      <c r="F1757" s="513">
        <v>1205000</v>
      </c>
      <c r="G1757" s="505" t="s">
        <v>128</v>
      </c>
    </row>
    <row r="1758" spans="2:7" x14ac:dyDescent="0.3">
      <c r="B1758" s="511">
        <v>45309</v>
      </c>
      <c r="C1758" s="504" t="s">
        <v>9</v>
      </c>
      <c r="D1758" s="512"/>
      <c r="E1758" s="397" t="s">
        <v>127</v>
      </c>
      <c r="F1758" s="513">
        <v>10000</v>
      </c>
      <c r="G1758" s="505" t="s">
        <v>128</v>
      </c>
    </row>
    <row r="1759" spans="2:7" x14ac:dyDescent="0.3">
      <c r="B1759" s="511">
        <v>45310</v>
      </c>
      <c r="C1759" s="504" t="s">
        <v>9</v>
      </c>
      <c r="D1759" s="512"/>
      <c r="E1759" s="397" t="s">
        <v>127</v>
      </c>
      <c r="F1759" s="513">
        <v>30000</v>
      </c>
      <c r="G1759" s="505" t="s">
        <v>128</v>
      </c>
    </row>
    <row r="1760" spans="2:7" x14ac:dyDescent="0.3">
      <c r="B1760" s="511">
        <v>45313</v>
      </c>
      <c r="C1760" s="504" t="s">
        <v>9</v>
      </c>
      <c r="D1760" s="512"/>
      <c r="E1760" s="397" t="s">
        <v>127</v>
      </c>
      <c r="F1760" s="513">
        <v>20000</v>
      </c>
      <c r="G1760" s="505" t="s">
        <v>128</v>
      </c>
    </row>
    <row r="1761" spans="2:7" x14ac:dyDescent="0.3">
      <c r="B1761" s="511">
        <v>45313</v>
      </c>
      <c r="C1761" s="504" t="s">
        <v>9</v>
      </c>
      <c r="D1761" s="512"/>
      <c r="E1761" s="397" t="s">
        <v>127</v>
      </c>
      <c r="F1761" s="513">
        <v>20000</v>
      </c>
      <c r="G1761" s="505" t="s">
        <v>128</v>
      </c>
    </row>
    <row r="1762" spans="2:7" x14ac:dyDescent="0.3">
      <c r="B1762" s="511">
        <v>45315</v>
      </c>
      <c r="C1762" s="504" t="s">
        <v>9</v>
      </c>
      <c r="D1762" s="512"/>
      <c r="E1762" s="397" t="s">
        <v>127</v>
      </c>
      <c r="F1762" s="513">
        <v>290000</v>
      </c>
      <c r="G1762" s="505" t="s">
        <v>128</v>
      </c>
    </row>
    <row r="1763" spans="2:7" x14ac:dyDescent="0.3">
      <c r="B1763" s="511">
        <v>45315</v>
      </c>
      <c r="C1763" s="504" t="s">
        <v>9</v>
      </c>
      <c r="D1763" s="512"/>
      <c r="E1763" s="397" t="s">
        <v>127</v>
      </c>
      <c r="F1763" s="513">
        <v>50000</v>
      </c>
      <c r="G1763" s="505" t="s">
        <v>128</v>
      </c>
    </row>
    <row r="1764" spans="2:7" x14ac:dyDescent="0.3">
      <c r="B1764" s="511">
        <v>45316</v>
      </c>
      <c r="C1764" s="504" t="s">
        <v>9</v>
      </c>
      <c r="D1764" s="512"/>
      <c r="E1764" s="397" t="s">
        <v>127</v>
      </c>
      <c r="F1764" s="513">
        <v>10000</v>
      </c>
      <c r="G1764" s="505" t="s">
        <v>128</v>
      </c>
    </row>
    <row r="1765" spans="2:7" x14ac:dyDescent="0.3">
      <c r="B1765" s="511">
        <v>45317</v>
      </c>
      <c r="C1765" s="504" t="s">
        <v>9</v>
      </c>
      <c r="D1765" s="512"/>
      <c r="E1765" s="397" t="s">
        <v>127</v>
      </c>
      <c r="F1765" s="513">
        <v>10000</v>
      </c>
      <c r="G1765" s="505" t="s">
        <v>128</v>
      </c>
    </row>
    <row r="1766" spans="2:7" x14ac:dyDescent="0.3">
      <c r="B1766" s="511">
        <v>45317</v>
      </c>
      <c r="C1766" s="504" t="s">
        <v>9</v>
      </c>
      <c r="D1766" s="512"/>
      <c r="E1766" s="397" t="s">
        <v>127</v>
      </c>
      <c r="F1766" s="513">
        <v>10000</v>
      </c>
      <c r="G1766" s="505" t="s">
        <v>128</v>
      </c>
    </row>
    <row r="1767" spans="2:7" x14ac:dyDescent="0.3">
      <c r="B1767" s="511">
        <v>45320</v>
      </c>
      <c r="C1767" s="504" t="s">
        <v>9</v>
      </c>
      <c r="D1767" s="512"/>
      <c r="E1767" s="397" t="s">
        <v>127</v>
      </c>
      <c r="F1767" s="513">
        <v>30000</v>
      </c>
      <c r="G1767" s="505" t="s">
        <v>128</v>
      </c>
    </row>
    <row r="1768" spans="2:7" x14ac:dyDescent="0.3">
      <c r="B1768" s="511">
        <v>45320</v>
      </c>
      <c r="C1768" s="504" t="s">
        <v>9</v>
      </c>
      <c r="D1768" s="512"/>
      <c r="E1768" s="397" t="s">
        <v>127</v>
      </c>
      <c r="F1768" s="513">
        <v>10000</v>
      </c>
      <c r="G1768" s="505" t="s">
        <v>128</v>
      </c>
    </row>
    <row r="1769" spans="2:7" x14ac:dyDescent="0.3">
      <c r="B1769" s="511">
        <v>45320</v>
      </c>
      <c r="C1769" s="504" t="s">
        <v>9</v>
      </c>
      <c r="D1769" s="512"/>
      <c r="E1769" s="397" t="s">
        <v>127</v>
      </c>
      <c r="F1769" s="513">
        <v>50000</v>
      </c>
      <c r="G1769" s="505" t="s">
        <v>128</v>
      </c>
    </row>
    <row r="1770" spans="2:7" x14ac:dyDescent="0.3">
      <c r="B1770" s="511">
        <v>45320</v>
      </c>
      <c r="C1770" s="504" t="s">
        <v>9</v>
      </c>
      <c r="D1770" s="512"/>
      <c r="E1770" s="397" t="s">
        <v>127</v>
      </c>
      <c r="F1770" s="513">
        <v>1100000</v>
      </c>
      <c r="G1770" s="505" t="s">
        <v>128</v>
      </c>
    </row>
    <row r="1771" spans="2:7" x14ac:dyDescent="0.3">
      <c r="B1771" s="511">
        <v>45321</v>
      </c>
      <c r="C1771" s="504" t="s">
        <v>9</v>
      </c>
      <c r="D1771" s="512"/>
      <c r="E1771" s="397" t="s">
        <v>127</v>
      </c>
      <c r="F1771" s="513">
        <v>100000</v>
      </c>
      <c r="G1771" s="505" t="s">
        <v>128</v>
      </c>
    </row>
    <row r="1772" spans="2:7" x14ac:dyDescent="0.3">
      <c r="B1772" s="511">
        <v>45321</v>
      </c>
      <c r="C1772" s="504" t="s">
        <v>9</v>
      </c>
      <c r="D1772" s="512"/>
      <c r="E1772" s="397" t="s">
        <v>127</v>
      </c>
      <c r="F1772" s="513">
        <v>100000</v>
      </c>
      <c r="G1772" s="505" t="s">
        <v>128</v>
      </c>
    </row>
    <row r="1773" spans="2:7" x14ac:dyDescent="0.3">
      <c r="B1773" s="511">
        <v>45322</v>
      </c>
      <c r="C1773" s="504" t="s">
        <v>9</v>
      </c>
      <c r="D1773" s="512"/>
      <c r="E1773" s="397" t="s">
        <v>127</v>
      </c>
      <c r="F1773" s="513">
        <v>50000</v>
      </c>
      <c r="G1773" s="505" t="s">
        <v>128</v>
      </c>
    </row>
    <row r="1774" spans="2:7" x14ac:dyDescent="0.3">
      <c r="B1774" s="511">
        <v>45322</v>
      </c>
      <c r="C1774" s="504" t="s">
        <v>9</v>
      </c>
      <c r="D1774" s="512"/>
      <c r="E1774" s="397" t="s">
        <v>127</v>
      </c>
      <c r="F1774" s="513">
        <v>10000</v>
      </c>
      <c r="G1774" s="505" t="s">
        <v>128</v>
      </c>
    </row>
    <row r="1775" spans="2:7" x14ac:dyDescent="0.3">
      <c r="B1775" s="511">
        <v>45322</v>
      </c>
      <c r="C1775" s="504" t="s">
        <v>9</v>
      </c>
      <c r="D1775" s="512"/>
      <c r="E1775" s="397" t="s">
        <v>127</v>
      </c>
      <c r="F1775" s="513">
        <v>70000</v>
      </c>
      <c r="G1775" s="505" t="s">
        <v>128</v>
      </c>
    </row>
    <row r="1776" spans="2:7" x14ac:dyDescent="0.3">
      <c r="B1776" s="511">
        <v>45322</v>
      </c>
      <c r="C1776" s="504" t="s">
        <v>9</v>
      </c>
      <c r="D1776" s="512"/>
      <c r="E1776" s="397" t="s">
        <v>127</v>
      </c>
      <c r="F1776" s="513">
        <v>20000</v>
      </c>
      <c r="G1776" s="505" t="s">
        <v>128</v>
      </c>
    </row>
    <row r="1777" spans="2:7" ht="17.25" thickBot="1" x14ac:dyDescent="0.35">
      <c r="B1777" s="514">
        <v>45322</v>
      </c>
      <c r="C1777" s="506" t="s">
        <v>743</v>
      </c>
      <c r="D1777" s="515"/>
      <c r="E1777" s="507" t="s">
        <v>751</v>
      </c>
      <c r="F1777" s="516">
        <v>20000</v>
      </c>
      <c r="G1777" s="321" t="s">
        <v>784</v>
      </c>
    </row>
    <row r="1778" spans="2:7" x14ac:dyDescent="0.3">
      <c r="B1778" s="508">
        <v>45323</v>
      </c>
      <c r="C1778" s="502" t="s">
        <v>9</v>
      </c>
      <c r="D1778" s="509"/>
      <c r="E1778" s="423" t="s">
        <v>127</v>
      </c>
      <c r="F1778" s="510">
        <v>30000</v>
      </c>
      <c r="G1778" s="503" t="s">
        <v>128</v>
      </c>
    </row>
    <row r="1779" spans="2:7" x14ac:dyDescent="0.3">
      <c r="B1779" s="511">
        <v>45323</v>
      </c>
      <c r="C1779" s="504" t="s">
        <v>9</v>
      </c>
      <c r="D1779" s="512"/>
      <c r="E1779" s="397" t="s">
        <v>127</v>
      </c>
      <c r="F1779" s="513">
        <v>60000</v>
      </c>
      <c r="G1779" s="505" t="s">
        <v>128</v>
      </c>
    </row>
    <row r="1780" spans="2:7" x14ac:dyDescent="0.3">
      <c r="B1780" s="511">
        <v>45327</v>
      </c>
      <c r="C1780" s="504" t="s">
        <v>9</v>
      </c>
      <c r="D1780" s="512"/>
      <c r="E1780" s="397" t="s">
        <v>127</v>
      </c>
      <c r="F1780" s="513">
        <v>10000</v>
      </c>
      <c r="G1780" s="505" t="s">
        <v>128</v>
      </c>
    </row>
    <row r="1781" spans="2:7" x14ac:dyDescent="0.3">
      <c r="B1781" s="511">
        <v>45327</v>
      </c>
      <c r="C1781" s="504" t="s">
        <v>9</v>
      </c>
      <c r="D1781" s="512"/>
      <c r="E1781" s="397" t="s">
        <v>127</v>
      </c>
      <c r="F1781" s="513">
        <v>100000</v>
      </c>
      <c r="G1781" s="505" t="s">
        <v>128</v>
      </c>
    </row>
    <row r="1782" spans="2:7" x14ac:dyDescent="0.3">
      <c r="B1782" s="511">
        <v>45327</v>
      </c>
      <c r="C1782" s="504" t="s">
        <v>9</v>
      </c>
      <c r="D1782" s="512"/>
      <c r="E1782" s="397" t="s">
        <v>127</v>
      </c>
      <c r="F1782" s="513">
        <v>250000</v>
      </c>
      <c r="G1782" s="505" t="s">
        <v>128</v>
      </c>
    </row>
    <row r="1783" spans="2:7" x14ac:dyDescent="0.3">
      <c r="B1783" s="511">
        <v>45328</v>
      </c>
      <c r="C1783" s="504" t="s">
        <v>9</v>
      </c>
      <c r="D1783" s="512"/>
      <c r="E1783" s="397" t="s">
        <v>127</v>
      </c>
      <c r="F1783" s="513">
        <v>10000</v>
      </c>
      <c r="G1783" s="505" t="s">
        <v>128</v>
      </c>
    </row>
    <row r="1784" spans="2:7" x14ac:dyDescent="0.3">
      <c r="B1784" s="511">
        <v>45328</v>
      </c>
      <c r="C1784" s="504" t="s">
        <v>9</v>
      </c>
      <c r="D1784" s="512"/>
      <c r="E1784" s="397" t="s">
        <v>127</v>
      </c>
      <c r="F1784" s="513">
        <v>10000</v>
      </c>
      <c r="G1784" s="505" t="s">
        <v>128</v>
      </c>
    </row>
    <row r="1785" spans="2:7" x14ac:dyDescent="0.3">
      <c r="B1785" s="511">
        <v>45329</v>
      </c>
      <c r="C1785" s="504" t="s">
        <v>9</v>
      </c>
      <c r="D1785" s="512"/>
      <c r="E1785" s="397" t="s">
        <v>127</v>
      </c>
      <c r="F1785" s="513">
        <v>470000</v>
      </c>
      <c r="G1785" s="505" t="s">
        <v>128</v>
      </c>
    </row>
    <row r="1786" spans="2:7" x14ac:dyDescent="0.3">
      <c r="B1786" s="511">
        <v>45329</v>
      </c>
      <c r="C1786" s="504" t="s">
        <v>9</v>
      </c>
      <c r="D1786" s="512"/>
      <c r="E1786" s="397" t="s">
        <v>127</v>
      </c>
      <c r="F1786" s="513">
        <v>10000</v>
      </c>
      <c r="G1786" s="505" t="s">
        <v>128</v>
      </c>
    </row>
    <row r="1787" spans="2:7" x14ac:dyDescent="0.3">
      <c r="B1787" s="511">
        <v>45335</v>
      </c>
      <c r="C1787" s="504" t="s">
        <v>9</v>
      </c>
      <c r="D1787" s="512"/>
      <c r="E1787" s="397" t="s">
        <v>127</v>
      </c>
      <c r="F1787" s="513">
        <v>50000</v>
      </c>
      <c r="G1787" s="505" t="s">
        <v>128</v>
      </c>
    </row>
    <row r="1788" spans="2:7" x14ac:dyDescent="0.3">
      <c r="B1788" s="511">
        <v>45335</v>
      </c>
      <c r="C1788" s="504" t="s">
        <v>9</v>
      </c>
      <c r="D1788" s="512"/>
      <c r="E1788" s="397" t="s">
        <v>127</v>
      </c>
      <c r="F1788" s="513">
        <v>30000</v>
      </c>
      <c r="G1788" s="505" t="s">
        <v>128</v>
      </c>
    </row>
    <row r="1789" spans="2:7" x14ac:dyDescent="0.3">
      <c r="B1789" s="511">
        <v>45335</v>
      </c>
      <c r="C1789" s="504" t="s">
        <v>9</v>
      </c>
      <c r="D1789" s="512"/>
      <c r="E1789" s="397" t="s">
        <v>127</v>
      </c>
      <c r="F1789" s="513">
        <v>10000</v>
      </c>
      <c r="G1789" s="505" t="s">
        <v>128</v>
      </c>
    </row>
    <row r="1790" spans="2:7" x14ac:dyDescent="0.3">
      <c r="B1790" s="511">
        <v>45335</v>
      </c>
      <c r="C1790" s="504" t="s">
        <v>9</v>
      </c>
      <c r="D1790" s="512"/>
      <c r="E1790" s="397" t="s">
        <v>127</v>
      </c>
      <c r="F1790" s="513">
        <v>20000</v>
      </c>
      <c r="G1790" s="505" t="s">
        <v>128</v>
      </c>
    </row>
    <row r="1791" spans="2:7" x14ac:dyDescent="0.3">
      <c r="B1791" s="511">
        <v>45335</v>
      </c>
      <c r="C1791" s="504" t="s">
        <v>9</v>
      </c>
      <c r="D1791" s="512"/>
      <c r="E1791" s="397" t="s">
        <v>127</v>
      </c>
      <c r="F1791" s="513">
        <v>10000</v>
      </c>
      <c r="G1791" s="505" t="s">
        <v>128</v>
      </c>
    </row>
    <row r="1792" spans="2:7" x14ac:dyDescent="0.3">
      <c r="B1792" s="511">
        <v>45335</v>
      </c>
      <c r="C1792" s="504" t="s">
        <v>9</v>
      </c>
      <c r="D1792" s="512"/>
      <c r="E1792" s="397" t="s">
        <v>127</v>
      </c>
      <c r="F1792" s="513">
        <v>20000</v>
      </c>
      <c r="G1792" s="505" t="s">
        <v>128</v>
      </c>
    </row>
    <row r="1793" spans="2:7" x14ac:dyDescent="0.3">
      <c r="B1793" s="511">
        <v>45335</v>
      </c>
      <c r="C1793" s="504" t="s">
        <v>9</v>
      </c>
      <c r="D1793" s="512"/>
      <c r="E1793" s="397" t="s">
        <v>127</v>
      </c>
      <c r="F1793" s="513">
        <v>300000</v>
      </c>
      <c r="G1793" s="505" t="s">
        <v>128</v>
      </c>
    </row>
    <row r="1794" spans="2:7" x14ac:dyDescent="0.3">
      <c r="B1794" s="511">
        <v>45335</v>
      </c>
      <c r="C1794" s="504" t="s">
        <v>9</v>
      </c>
      <c r="D1794" s="512"/>
      <c r="E1794" s="397" t="s">
        <v>127</v>
      </c>
      <c r="F1794" s="513">
        <v>200000</v>
      </c>
      <c r="G1794" s="505" t="s">
        <v>128</v>
      </c>
    </row>
    <row r="1795" spans="2:7" x14ac:dyDescent="0.3">
      <c r="B1795" s="511">
        <v>45337</v>
      </c>
      <c r="C1795" s="504" t="s">
        <v>9</v>
      </c>
      <c r="D1795" s="512"/>
      <c r="E1795" s="397" t="s">
        <v>127</v>
      </c>
      <c r="F1795" s="513">
        <v>50000</v>
      </c>
      <c r="G1795" s="505" t="s">
        <v>128</v>
      </c>
    </row>
    <row r="1796" spans="2:7" x14ac:dyDescent="0.3">
      <c r="B1796" s="511">
        <v>45337</v>
      </c>
      <c r="C1796" s="504" t="s">
        <v>9</v>
      </c>
      <c r="D1796" s="512"/>
      <c r="E1796" s="397" t="s">
        <v>127</v>
      </c>
      <c r="F1796" s="513">
        <v>80000</v>
      </c>
      <c r="G1796" s="505" t="s">
        <v>128</v>
      </c>
    </row>
    <row r="1797" spans="2:7" x14ac:dyDescent="0.3">
      <c r="B1797" s="511">
        <v>45338</v>
      </c>
      <c r="C1797" s="504" t="s">
        <v>9</v>
      </c>
      <c r="D1797" s="512"/>
      <c r="E1797" s="397" t="s">
        <v>127</v>
      </c>
      <c r="F1797" s="513">
        <v>10000</v>
      </c>
      <c r="G1797" s="505" t="s">
        <v>128</v>
      </c>
    </row>
    <row r="1798" spans="2:7" x14ac:dyDescent="0.3">
      <c r="B1798" s="511">
        <v>45341</v>
      </c>
      <c r="C1798" s="504" t="s">
        <v>9</v>
      </c>
      <c r="D1798" s="512"/>
      <c r="E1798" s="397" t="s">
        <v>127</v>
      </c>
      <c r="F1798" s="513">
        <v>1195000</v>
      </c>
      <c r="G1798" s="505" t="s">
        <v>128</v>
      </c>
    </row>
    <row r="1799" spans="2:7" x14ac:dyDescent="0.3">
      <c r="B1799" s="511">
        <v>45342</v>
      </c>
      <c r="C1799" s="504" t="s">
        <v>9</v>
      </c>
      <c r="D1799" s="512"/>
      <c r="E1799" s="397" t="s">
        <v>127</v>
      </c>
      <c r="F1799" s="513">
        <v>20000</v>
      </c>
      <c r="G1799" s="505" t="s">
        <v>128</v>
      </c>
    </row>
    <row r="1800" spans="2:7" x14ac:dyDescent="0.3">
      <c r="B1800" s="511">
        <v>45342</v>
      </c>
      <c r="C1800" s="504" t="s">
        <v>9</v>
      </c>
      <c r="D1800" s="512"/>
      <c r="E1800" s="397" t="s">
        <v>127</v>
      </c>
      <c r="F1800" s="513">
        <v>20000</v>
      </c>
      <c r="G1800" s="505" t="s">
        <v>128</v>
      </c>
    </row>
    <row r="1801" spans="2:7" x14ac:dyDescent="0.3">
      <c r="B1801" s="511">
        <v>45343</v>
      </c>
      <c r="C1801" s="504" t="s">
        <v>9</v>
      </c>
      <c r="D1801" s="512"/>
      <c r="E1801" s="397" t="s">
        <v>127</v>
      </c>
      <c r="F1801" s="513">
        <v>30000</v>
      </c>
      <c r="G1801" s="505" t="s">
        <v>128</v>
      </c>
    </row>
    <row r="1802" spans="2:7" x14ac:dyDescent="0.3">
      <c r="B1802" s="511">
        <v>45344</v>
      </c>
      <c r="C1802" s="504" t="s">
        <v>9</v>
      </c>
      <c r="D1802" s="512"/>
      <c r="E1802" s="397" t="s">
        <v>127</v>
      </c>
      <c r="F1802" s="513">
        <v>200000</v>
      </c>
      <c r="G1802" s="505" t="s">
        <v>128</v>
      </c>
    </row>
    <row r="1803" spans="2:7" x14ac:dyDescent="0.3">
      <c r="B1803" s="511">
        <v>45345</v>
      </c>
      <c r="C1803" s="504" t="s">
        <v>9</v>
      </c>
      <c r="D1803" s="512"/>
      <c r="E1803" s="397" t="s">
        <v>127</v>
      </c>
      <c r="F1803" s="513">
        <v>70000</v>
      </c>
      <c r="G1803" s="505" t="s">
        <v>128</v>
      </c>
    </row>
    <row r="1804" spans="2:7" x14ac:dyDescent="0.3">
      <c r="B1804" s="511">
        <v>45348</v>
      </c>
      <c r="C1804" s="504" t="s">
        <v>9</v>
      </c>
      <c r="D1804" s="512"/>
      <c r="E1804" s="397" t="s">
        <v>127</v>
      </c>
      <c r="F1804" s="513">
        <v>30000</v>
      </c>
      <c r="G1804" s="505" t="s">
        <v>128</v>
      </c>
    </row>
    <row r="1805" spans="2:7" x14ac:dyDescent="0.3">
      <c r="B1805" s="511">
        <v>45349</v>
      </c>
      <c r="C1805" s="504" t="s">
        <v>9</v>
      </c>
      <c r="D1805" s="512"/>
      <c r="E1805" s="397" t="s">
        <v>127</v>
      </c>
      <c r="F1805" s="513">
        <v>50000</v>
      </c>
      <c r="G1805" s="505" t="s">
        <v>128</v>
      </c>
    </row>
    <row r="1806" spans="2:7" x14ac:dyDescent="0.3">
      <c r="B1806" s="511">
        <v>45350</v>
      </c>
      <c r="C1806" s="504" t="s">
        <v>9</v>
      </c>
      <c r="D1806" s="512"/>
      <c r="E1806" s="397" t="s">
        <v>127</v>
      </c>
      <c r="F1806" s="513">
        <v>30000</v>
      </c>
      <c r="G1806" s="505" t="s">
        <v>128</v>
      </c>
    </row>
    <row r="1807" spans="2:7" x14ac:dyDescent="0.3">
      <c r="B1807" s="511">
        <v>45350</v>
      </c>
      <c r="C1807" s="504" t="s">
        <v>9</v>
      </c>
      <c r="D1807" s="512"/>
      <c r="E1807" s="397" t="s">
        <v>127</v>
      </c>
      <c r="F1807" s="513">
        <v>1080000</v>
      </c>
      <c r="G1807" s="505" t="s">
        <v>128</v>
      </c>
    </row>
    <row r="1808" spans="2:7" x14ac:dyDescent="0.3">
      <c r="B1808" s="511">
        <v>45351</v>
      </c>
      <c r="C1808" s="504" t="s">
        <v>9</v>
      </c>
      <c r="D1808" s="512"/>
      <c r="E1808" s="397" t="s">
        <v>127</v>
      </c>
      <c r="F1808" s="513">
        <v>100000</v>
      </c>
      <c r="G1808" s="505" t="s">
        <v>128</v>
      </c>
    </row>
    <row r="1809" spans="2:7" x14ac:dyDescent="0.3">
      <c r="B1809" s="511">
        <v>45351</v>
      </c>
      <c r="C1809" s="504" t="s">
        <v>9</v>
      </c>
      <c r="D1809" s="512"/>
      <c r="E1809" s="397" t="s">
        <v>127</v>
      </c>
      <c r="F1809" s="513">
        <v>50000</v>
      </c>
      <c r="G1809" s="505" t="s">
        <v>128</v>
      </c>
    </row>
    <row r="1810" spans="2:7" x14ac:dyDescent="0.3">
      <c r="B1810" s="511">
        <v>45351</v>
      </c>
      <c r="C1810" s="504" t="s">
        <v>9</v>
      </c>
      <c r="D1810" s="512"/>
      <c r="E1810" s="397" t="s">
        <v>127</v>
      </c>
      <c r="F1810" s="513">
        <v>10000</v>
      </c>
      <c r="G1810" s="505" t="s">
        <v>128</v>
      </c>
    </row>
    <row r="1811" spans="2:7" x14ac:dyDescent="0.3">
      <c r="B1811" s="511">
        <v>45351</v>
      </c>
      <c r="C1811" s="504" t="s">
        <v>9</v>
      </c>
      <c r="D1811" s="512"/>
      <c r="E1811" s="397" t="s">
        <v>127</v>
      </c>
      <c r="F1811" s="513">
        <v>10000</v>
      </c>
      <c r="G1811" s="505" t="s">
        <v>128</v>
      </c>
    </row>
    <row r="1812" spans="2:7" x14ac:dyDescent="0.3">
      <c r="B1812" s="511">
        <v>45351</v>
      </c>
      <c r="C1812" s="504" t="s">
        <v>9</v>
      </c>
      <c r="D1812" s="512"/>
      <c r="E1812" s="397" t="s">
        <v>127</v>
      </c>
      <c r="F1812" s="513">
        <v>20000</v>
      </c>
      <c r="G1812" s="505" t="s">
        <v>128</v>
      </c>
    </row>
    <row r="1813" spans="2:7" x14ac:dyDescent="0.3">
      <c r="B1813" s="511">
        <v>45351</v>
      </c>
      <c r="C1813" s="504" t="s">
        <v>9</v>
      </c>
      <c r="D1813" s="512"/>
      <c r="E1813" s="397" t="s">
        <v>127</v>
      </c>
      <c r="F1813" s="513">
        <v>10000</v>
      </c>
      <c r="G1813" s="505" t="s">
        <v>128</v>
      </c>
    </row>
    <row r="1814" spans="2:7" ht="17.25" thickBot="1" x14ac:dyDescent="0.35">
      <c r="B1814" s="514">
        <v>45351</v>
      </c>
      <c r="C1814" s="506" t="s">
        <v>743</v>
      </c>
      <c r="D1814" s="515"/>
      <c r="E1814" s="507" t="s">
        <v>751</v>
      </c>
      <c r="F1814" s="516">
        <v>20000</v>
      </c>
      <c r="G1814" s="321" t="s">
        <v>784</v>
      </c>
    </row>
    <row r="1815" spans="2:7" x14ac:dyDescent="0.3">
      <c r="B1815" s="508">
        <v>45352</v>
      </c>
      <c r="C1815" s="502" t="s">
        <v>9</v>
      </c>
      <c r="D1815" s="509"/>
      <c r="E1815" s="423" t="s">
        <v>127</v>
      </c>
      <c r="F1815" s="510">
        <v>30000</v>
      </c>
      <c r="G1815" s="503" t="s">
        <v>128</v>
      </c>
    </row>
    <row r="1816" spans="2:7" x14ac:dyDescent="0.3">
      <c r="B1816" s="511">
        <v>45352</v>
      </c>
      <c r="C1816" s="504" t="s">
        <v>9</v>
      </c>
      <c r="D1816" s="512"/>
      <c r="E1816" s="397" t="s">
        <v>127</v>
      </c>
      <c r="F1816" s="513">
        <v>10000</v>
      </c>
      <c r="G1816" s="505" t="s">
        <v>128</v>
      </c>
    </row>
    <row r="1817" spans="2:7" x14ac:dyDescent="0.3">
      <c r="B1817" s="511">
        <v>45352</v>
      </c>
      <c r="C1817" s="504" t="s">
        <v>9</v>
      </c>
      <c r="D1817" s="512"/>
      <c r="E1817" s="397" t="s">
        <v>127</v>
      </c>
      <c r="F1817" s="513">
        <v>10000</v>
      </c>
      <c r="G1817" s="505" t="s">
        <v>128</v>
      </c>
    </row>
    <row r="1818" spans="2:7" x14ac:dyDescent="0.3">
      <c r="B1818" s="511">
        <v>45353</v>
      </c>
      <c r="C1818" s="504" t="s">
        <v>9</v>
      </c>
      <c r="D1818" s="512"/>
      <c r="E1818" s="397" t="s">
        <v>127</v>
      </c>
      <c r="F1818" s="513">
        <v>30000</v>
      </c>
      <c r="G1818" s="505" t="s">
        <v>128</v>
      </c>
    </row>
    <row r="1819" spans="2:7" x14ac:dyDescent="0.3">
      <c r="B1819" s="511">
        <v>45355</v>
      </c>
      <c r="C1819" s="504" t="s">
        <v>9</v>
      </c>
      <c r="D1819" s="512"/>
      <c r="E1819" s="397" t="s">
        <v>127</v>
      </c>
      <c r="F1819" s="513">
        <v>10000</v>
      </c>
      <c r="G1819" s="505" t="s">
        <v>128</v>
      </c>
    </row>
    <row r="1820" spans="2:7" x14ac:dyDescent="0.3">
      <c r="B1820" s="511">
        <v>45356</v>
      </c>
      <c r="C1820" s="504" t="s">
        <v>9</v>
      </c>
      <c r="D1820" s="512"/>
      <c r="E1820" s="397" t="s">
        <v>127</v>
      </c>
      <c r="F1820" s="513">
        <v>10000</v>
      </c>
      <c r="G1820" s="505" t="s">
        <v>128</v>
      </c>
    </row>
    <row r="1821" spans="2:7" x14ac:dyDescent="0.3">
      <c r="B1821" s="511">
        <v>45356</v>
      </c>
      <c r="C1821" s="504" t="s">
        <v>9</v>
      </c>
      <c r="D1821" s="512"/>
      <c r="E1821" s="397" t="s">
        <v>127</v>
      </c>
      <c r="F1821" s="513">
        <v>100000</v>
      </c>
      <c r="G1821" s="505" t="s">
        <v>128</v>
      </c>
    </row>
    <row r="1822" spans="2:7" x14ac:dyDescent="0.3">
      <c r="B1822" s="511">
        <v>45357</v>
      </c>
      <c r="C1822" s="504" t="s">
        <v>9</v>
      </c>
      <c r="D1822" s="512"/>
      <c r="E1822" s="397" t="s">
        <v>127</v>
      </c>
      <c r="F1822" s="513">
        <v>10000</v>
      </c>
      <c r="G1822" s="505" t="s">
        <v>128</v>
      </c>
    </row>
    <row r="1823" spans="2:7" x14ac:dyDescent="0.3">
      <c r="B1823" s="511">
        <v>45357</v>
      </c>
      <c r="C1823" s="504" t="s">
        <v>9</v>
      </c>
      <c r="D1823" s="512"/>
      <c r="E1823" s="397" t="s">
        <v>127</v>
      </c>
      <c r="F1823" s="513">
        <v>10000</v>
      </c>
      <c r="G1823" s="505" t="s">
        <v>128</v>
      </c>
    </row>
    <row r="1824" spans="2:7" x14ac:dyDescent="0.3">
      <c r="B1824" s="511">
        <v>45357</v>
      </c>
      <c r="C1824" s="504" t="s">
        <v>9</v>
      </c>
      <c r="D1824" s="512"/>
      <c r="E1824" s="397" t="s">
        <v>127</v>
      </c>
      <c r="F1824" s="513">
        <v>20000</v>
      </c>
      <c r="G1824" s="505" t="s">
        <v>128</v>
      </c>
    </row>
    <row r="1825" spans="2:7" x14ac:dyDescent="0.3">
      <c r="B1825" s="511">
        <v>45357</v>
      </c>
      <c r="C1825" s="504" t="s">
        <v>9</v>
      </c>
      <c r="D1825" s="512"/>
      <c r="E1825" s="397" t="s">
        <v>127</v>
      </c>
      <c r="F1825" s="513">
        <v>330000</v>
      </c>
      <c r="G1825" s="505" t="s">
        <v>128</v>
      </c>
    </row>
    <row r="1826" spans="2:7" x14ac:dyDescent="0.3">
      <c r="B1826" s="511">
        <v>45358</v>
      </c>
      <c r="C1826" s="504" t="s">
        <v>9</v>
      </c>
      <c r="D1826" s="512"/>
      <c r="E1826" s="397" t="s">
        <v>127</v>
      </c>
      <c r="F1826" s="513">
        <v>470000</v>
      </c>
      <c r="G1826" s="505" t="s">
        <v>128</v>
      </c>
    </row>
    <row r="1827" spans="2:7" x14ac:dyDescent="0.3">
      <c r="B1827" s="511">
        <v>45359</v>
      </c>
      <c r="C1827" s="504" t="s">
        <v>9</v>
      </c>
      <c r="D1827" s="512"/>
      <c r="E1827" s="397" t="s">
        <v>127</v>
      </c>
      <c r="F1827" s="513">
        <v>20000</v>
      </c>
      <c r="G1827" s="505" t="s">
        <v>128</v>
      </c>
    </row>
    <row r="1828" spans="2:7" x14ac:dyDescent="0.3">
      <c r="B1828" s="511">
        <v>45362</v>
      </c>
      <c r="C1828" s="504" t="s">
        <v>9</v>
      </c>
      <c r="D1828" s="512"/>
      <c r="E1828" s="397" t="s">
        <v>127</v>
      </c>
      <c r="F1828" s="513">
        <v>50000</v>
      </c>
      <c r="G1828" s="505" t="s">
        <v>128</v>
      </c>
    </row>
    <row r="1829" spans="2:7" x14ac:dyDescent="0.3">
      <c r="B1829" s="511">
        <v>45362</v>
      </c>
      <c r="C1829" s="504" t="s">
        <v>9</v>
      </c>
      <c r="D1829" s="512"/>
      <c r="E1829" s="397" t="s">
        <v>127</v>
      </c>
      <c r="F1829" s="513">
        <v>30000</v>
      </c>
      <c r="G1829" s="505" t="s">
        <v>128</v>
      </c>
    </row>
    <row r="1830" spans="2:7" x14ac:dyDescent="0.3">
      <c r="B1830" s="511">
        <v>45362</v>
      </c>
      <c r="C1830" s="504" t="s">
        <v>9</v>
      </c>
      <c r="D1830" s="512"/>
      <c r="E1830" s="397" t="s">
        <v>127</v>
      </c>
      <c r="F1830" s="513">
        <v>10000</v>
      </c>
      <c r="G1830" s="505" t="s">
        <v>128</v>
      </c>
    </row>
    <row r="1831" spans="2:7" x14ac:dyDescent="0.3">
      <c r="B1831" s="511">
        <v>45362</v>
      </c>
      <c r="C1831" s="504" t="s">
        <v>9</v>
      </c>
      <c r="D1831" s="512"/>
      <c r="E1831" s="397" t="s">
        <v>127</v>
      </c>
      <c r="F1831" s="513">
        <v>10000</v>
      </c>
      <c r="G1831" s="505" t="s">
        <v>128</v>
      </c>
    </row>
    <row r="1832" spans="2:7" x14ac:dyDescent="0.3">
      <c r="B1832" s="511">
        <v>45362</v>
      </c>
      <c r="C1832" s="504" t="s">
        <v>9</v>
      </c>
      <c r="D1832" s="512"/>
      <c r="E1832" s="397" t="s">
        <v>127</v>
      </c>
      <c r="F1832" s="513">
        <v>20000</v>
      </c>
      <c r="G1832" s="505" t="s">
        <v>128</v>
      </c>
    </row>
    <row r="1833" spans="2:7" x14ac:dyDescent="0.3">
      <c r="B1833" s="511">
        <v>45364</v>
      </c>
      <c r="C1833" s="504" t="s">
        <v>9</v>
      </c>
      <c r="D1833" s="512"/>
      <c r="E1833" s="397" t="s">
        <v>127</v>
      </c>
      <c r="F1833" s="513">
        <v>80000</v>
      </c>
      <c r="G1833" s="505" t="s">
        <v>128</v>
      </c>
    </row>
    <row r="1834" spans="2:7" x14ac:dyDescent="0.3">
      <c r="B1834" s="511">
        <v>45366</v>
      </c>
      <c r="C1834" s="504" t="s">
        <v>9</v>
      </c>
      <c r="D1834" s="512"/>
      <c r="E1834" s="397" t="s">
        <v>127</v>
      </c>
      <c r="F1834" s="513">
        <v>50000</v>
      </c>
      <c r="G1834" s="505" t="s">
        <v>128</v>
      </c>
    </row>
    <row r="1835" spans="2:7" x14ac:dyDescent="0.3">
      <c r="B1835" s="511">
        <v>45369</v>
      </c>
      <c r="C1835" s="504" t="s">
        <v>9</v>
      </c>
      <c r="D1835" s="512"/>
      <c r="E1835" s="397" t="s">
        <v>127</v>
      </c>
      <c r="F1835" s="513">
        <v>1185000</v>
      </c>
      <c r="G1835" s="505" t="s">
        <v>128</v>
      </c>
    </row>
    <row r="1836" spans="2:7" x14ac:dyDescent="0.3">
      <c r="B1836" s="511">
        <v>45369</v>
      </c>
      <c r="C1836" s="504" t="s">
        <v>9</v>
      </c>
      <c r="D1836" s="512"/>
      <c r="E1836" s="397" t="s">
        <v>127</v>
      </c>
      <c r="F1836" s="513">
        <v>10000</v>
      </c>
      <c r="G1836" s="505" t="s">
        <v>128</v>
      </c>
    </row>
    <row r="1837" spans="2:7" x14ac:dyDescent="0.3">
      <c r="B1837" s="511">
        <v>45371</v>
      </c>
      <c r="C1837" s="504" t="s">
        <v>9</v>
      </c>
      <c r="D1837" s="512"/>
      <c r="E1837" s="397" t="s">
        <v>127</v>
      </c>
      <c r="F1837" s="513">
        <v>20000</v>
      </c>
      <c r="G1837" s="505" t="s">
        <v>128</v>
      </c>
    </row>
    <row r="1838" spans="2:7" x14ac:dyDescent="0.3">
      <c r="B1838" s="511">
        <v>45371</v>
      </c>
      <c r="C1838" s="504" t="s">
        <v>9</v>
      </c>
      <c r="D1838" s="512"/>
      <c r="E1838" s="397" t="s">
        <v>127</v>
      </c>
      <c r="F1838" s="513">
        <v>20000</v>
      </c>
      <c r="G1838" s="505" t="s">
        <v>128</v>
      </c>
    </row>
    <row r="1839" spans="2:7" x14ac:dyDescent="0.3">
      <c r="B1839" s="511">
        <v>45371</v>
      </c>
      <c r="C1839" s="504" t="s">
        <v>9</v>
      </c>
      <c r="D1839" s="512"/>
      <c r="E1839" s="397" t="s">
        <v>127</v>
      </c>
      <c r="F1839" s="513">
        <v>40000</v>
      </c>
      <c r="G1839" s="505" t="s">
        <v>128</v>
      </c>
    </row>
    <row r="1840" spans="2:7" x14ac:dyDescent="0.3">
      <c r="B1840" s="511">
        <v>45373</v>
      </c>
      <c r="C1840" s="504" t="s">
        <v>9</v>
      </c>
      <c r="D1840" s="512"/>
      <c r="E1840" s="397" t="s">
        <v>127</v>
      </c>
      <c r="F1840" s="513">
        <v>200000</v>
      </c>
      <c r="G1840" s="505" t="s">
        <v>128</v>
      </c>
    </row>
    <row r="1841" spans="2:7" x14ac:dyDescent="0.3">
      <c r="B1841" s="511">
        <v>45376</v>
      </c>
      <c r="C1841" s="504" t="s">
        <v>9</v>
      </c>
      <c r="D1841" s="512"/>
      <c r="E1841" s="397" t="s">
        <v>127</v>
      </c>
      <c r="F1841" s="513">
        <v>90000</v>
      </c>
      <c r="G1841" s="505" t="s">
        <v>128</v>
      </c>
    </row>
    <row r="1842" spans="2:7" x14ac:dyDescent="0.3">
      <c r="B1842" s="511">
        <v>45378</v>
      </c>
      <c r="C1842" s="504" t="s">
        <v>9</v>
      </c>
      <c r="D1842" s="512"/>
      <c r="E1842" s="397" t="s">
        <v>127</v>
      </c>
      <c r="F1842" s="513">
        <v>50000</v>
      </c>
      <c r="G1842" s="505" t="s">
        <v>128</v>
      </c>
    </row>
    <row r="1843" spans="2:7" x14ac:dyDescent="0.3">
      <c r="B1843" s="511">
        <v>45378</v>
      </c>
      <c r="C1843" s="504" t="s">
        <v>9</v>
      </c>
      <c r="D1843" s="512"/>
      <c r="E1843" s="397" t="s">
        <v>127</v>
      </c>
      <c r="F1843" s="513">
        <v>1040000</v>
      </c>
      <c r="G1843" s="505" t="s">
        <v>128</v>
      </c>
    </row>
    <row r="1844" spans="2:7" x14ac:dyDescent="0.3">
      <c r="B1844" s="511">
        <v>45379</v>
      </c>
      <c r="C1844" s="504" t="s">
        <v>9</v>
      </c>
      <c r="D1844" s="512"/>
      <c r="E1844" s="397" t="s">
        <v>127</v>
      </c>
      <c r="F1844" s="513">
        <v>30000</v>
      </c>
      <c r="G1844" s="505" t="s">
        <v>128</v>
      </c>
    </row>
    <row r="1845" spans="2:7" x14ac:dyDescent="0.3">
      <c r="B1845" s="511">
        <v>45379</v>
      </c>
      <c r="C1845" s="504" t="s">
        <v>9</v>
      </c>
      <c r="D1845" s="512"/>
      <c r="E1845" s="397" t="s">
        <v>127</v>
      </c>
      <c r="F1845" s="513">
        <v>70000</v>
      </c>
      <c r="G1845" s="505" t="s">
        <v>128</v>
      </c>
    </row>
    <row r="1846" spans="2:7" x14ac:dyDescent="0.3">
      <c r="B1846" s="511">
        <v>45380</v>
      </c>
      <c r="C1846" s="504" t="s">
        <v>9</v>
      </c>
      <c r="D1846" s="512"/>
      <c r="E1846" s="397" t="s">
        <v>127</v>
      </c>
      <c r="F1846" s="513">
        <v>10000</v>
      </c>
      <c r="G1846" s="505" t="s">
        <v>128</v>
      </c>
    </row>
    <row r="1847" spans="2:7" x14ac:dyDescent="0.3">
      <c r="B1847" s="511">
        <v>45380</v>
      </c>
      <c r="C1847" s="504" t="s">
        <v>9</v>
      </c>
      <c r="D1847" s="512"/>
      <c r="E1847" s="397" t="s">
        <v>127</v>
      </c>
      <c r="F1847" s="513">
        <v>20000</v>
      </c>
      <c r="G1847" s="505" t="s">
        <v>128</v>
      </c>
    </row>
    <row r="1848" spans="2:7" x14ac:dyDescent="0.3">
      <c r="B1848" s="511">
        <v>45380</v>
      </c>
      <c r="C1848" s="504" t="s">
        <v>9</v>
      </c>
      <c r="D1848" s="512"/>
      <c r="E1848" s="397" t="s">
        <v>127</v>
      </c>
      <c r="F1848" s="513">
        <v>10000</v>
      </c>
      <c r="G1848" s="505" t="s">
        <v>128</v>
      </c>
    </row>
    <row r="1849" spans="2:7" ht="17.25" thickBot="1" x14ac:dyDescent="0.35">
      <c r="B1849" s="514">
        <v>45381</v>
      </c>
      <c r="C1849" s="506" t="s">
        <v>743</v>
      </c>
      <c r="D1849" s="515"/>
      <c r="E1849" s="507" t="s">
        <v>751</v>
      </c>
      <c r="F1849" s="516">
        <v>100000</v>
      </c>
      <c r="G1849" s="321" t="s">
        <v>784</v>
      </c>
    </row>
    <row r="1850" spans="2:7" x14ac:dyDescent="0.3">
      <c r="B1850" s="508">
        <v>45383</v>
      </c>
      <c r="C1850" s="502" t="s">
        <v>9</v>
      </c>
      <c r="D1850" s="509"/>
      <c r="E1850" s="423" t="s">
        <v>127</v>
      </c>
      <c r="F1850" s="510">
        <v>30000</v>
      </c>
      <c r="G1850" s="503" t="s">
        <v>128</v>
      </c>
    </row>
    <row r="1851" spans="2:7" x14ac:dyDescent="0.3">
      <c r="B1851" s="511">
        <v>45383</v>
      </c>
      <c r="C1851" s="504" t="s">
        <v>9</v>
      </c>
      <c r="D1851" s="512"/>
      <c r="E1851" s="397" t="s">
        <v>127</v>
      </c>
      <c r="F1851" s="513">
        <v>50000</v>
      </c>
      <c r="G1851" s="505" t="s">
        <v>128</v>
      </c>
    </row>
    <row r="1852" spans="2:7" x14ac:dyDescent="0.3">
      <c r="B1852" s="511">
        <v>45383</v>
      </c>
      <c r="C1852" s="504" t="s">
        <v>9</v>
      </c>
      <c r="D1852" s="512"/>
      <c r="E1852" s="397" t="s">
        <v>127</v>
      </c>
      <c r="F1852" s="513">
        <v>10000</v>
      </c>
      <c r="G1852" s="505" t="s">
        <v>128</v>
      </c>
    </row>
    <row r="1853" spans="2:7" x14ac:dyDescent="0.3">
      <c r="B1853" s="511">
        <v>45383</v>
      </c>
      <c r="C1853" s="504" t="s">
        <v>9</v>
      </c>
      <c r="D1853" s="512"/>
      <c r="E1853" s="397" t="s">
        <v>127</v>
      </c>
      <c r="F1853" s="513">
        <v>10000</v>
      </c>
      <c r="G1853" s="505" t="s">
        <v>128</v>
      </c>
    </row>
    <row r="1854" spans="2:7" x14ac:dyDescent="0.3">
      <c r="B1854" s="511">
        <v>45383</v>
      </c>
      <c r="C1854" s="504" t="s">
        <v>9</v>
      </c>
      <c r="D1854" s="512"/>
      <c r="E1854" s="397" t="s">
        <v>127</v>
      </c>
      <c r="F1854" s="513">
        <v>20000</v>
      </c>
      <c r="G1854" s="505" t="s">
        <v>128</v>
      </c>
    </row>
    <row r="1855" spans="2:7" x14ac:dyDescent="0.3">
      <c r="B1855" s="511">
        <v>45385</v>
      </c>
      <c r="C1855" s="504" t="s">
        <v>9</v>
      </c>
      <c r="D1855" s="512"/>
      <c r="E1855" s="397" t="s">
        <v>127</v>
      </c>
      <c r="F1855" s="513">
        <v>300000</v>
      </c>
      <c r="G1855" s="505" t="s">
        <v>128</v>
      </c>
    </row>
    <row r="1856" spans="2:7" x14ac:dyDescent="0.3">
      <c r="B1856" s="511">
        <v>45386</v>
      </c>
      <c r="C1856" s="504" t="s">
        <v>9</v>
      </c>
      <c r="D1856" s="512"/>
      <c r="E1856" s="397" t="s">
        <v>127</v>
      </c>
      <c r="F1856" s="513">
        <v>100000</v>
      </c>
      <c r="G1856" s="505" t="s">
        <v>128</v>
      </c>
    </row>
    <row r="1857" spans="2:7" x14ac:dyDescent="0.3">
      <c r="B1857" s="511">
        <v>45387</v>
      </c>
      <c r="C1857" s="504" t="s">
        <v>9</v>
      </c>
      <c r="D1857" s="512"/>
      <c r="E1857" s="397" t="s">
        <v>127</v>
      </c>
      <c r="F1857" s="513">
        <v>10000</v>
      </c>
      <c r="G1857" s="505" t="s">
        <v>128</v>
      </c>
    </row>
    <row r="1858" spans="2:7" x14ac:dyDescent="0.3">
      <c r="B1858" s="511">
        <v>45387</v>
      </c>
      <c r="C1858" s="504" t="s">
        <v>9</v>
      </c>
      <c r="D1858" s="512"/>
      <c r="E1858" s="397" t="s">
        <v>127</v>
      </c>
      <c r="F1858" s="513">
        <v>100000</v>
      </c>
      <c r="G1858" s="505" t="s">
        <v>128</v>
      </c>
    </row>
    <row r="1859" spans="2:7" x14ac:dyDescent="0.3">
      <c r="B1859" s="511">
        <v>45388</v>
      </c>
      <c r="C1859" s="504" t="s">
        <v>9</v>
      </c>
      <c r="D1859" s="512"/>
      <c r="E1859" s="397" t="s">
        <v>127</v>
      </c>
      <c r="F1859" s="513">
        <v>10000</v>
      </c>
      <c r="G1859" s="505" t="s">
        <v>128</v>
      </c>
    </row>
    <row r="1860" spans="2:7" x14ac:dyDescent="0.3">
      <c r="B1860" s="511">
        <v>45390</v>
      </c>
      <c r="C1860" s="504" t="s">
        <v>9</v>
      </c>
      <c r="D1860" s="512"/>
      <c r="E1860" s="397" t="s">
        <v>127</v>
      </c>
      <c r="F1860" s="513">
        <v>20000</v>
      </c>
      <c r="G1860" s="505" t="s">
        <v>128</v>
      </c>
    </row>
    <row r="1861" spans="2:7" x14ac:dyDescent="0.3">
      <c r="B1861" s="511">
        <v>45390</v>
      </c>
      <c r="C1861" s="504" t="s">
        <v>9</v>
      </c>
      <c r="D1861" s="512"/>
      <c r="E1861" s="397" t="s">
        <v>127</v>
      </c>
      <c r="F1861" s="513">
        <v>490000</v>
      </c>
      <c r="G1861" s="505" t="s">
        <v>128</v>
      </c>
    </row>
    <row r="1862" spans="2:7" x14ac:dyDescent="0.3">
      <c r="B1862" s="511">
        <v>45390</v>
      </c>
      <c r="C1862" s="504" t="s">
        <v>9</v>
      </c>
      <c r="D1862" s="512"/>
      <c r="E1862" s="397" t="s">
        <v>127</v>
      </c>
      <c r="F1862" s="513">
        <v>10000</v>
      </c>
      <c r="G1862" s="505" t="s">
        <v>128</v>
      </c>
    </row>
    <row r="1863" spans="2:7" x14ac:dyDescent="0.3">
      <c r="B1863" s="511">
        <v>45391</v>
      </c>
      <c r="C1863" s="504" t="s">
        <v>9</v>
      </c>
      <c r="D1863" s="512"/>
      <c r="E1863" s="397" t="s">
        <v>127</v>
      </c>
      <c r="F1863" s="513">
        <v>10000</v>
      </c>
      <c r="G1863" s="505" t="s">
        <v>128</v>
      </c>
    </row>
    <row r="1864" spans="2:7" x14ac:dyDescent="0.3">
      <c r="B1864" s="511">
        <v>45393</v>
      </c>
      <c r="C1864" s="504" t="s">
        <v>9</v>
      </c>
      <c r="D1864" s="512"/>
      <c r="E1864" s="397" t="s">
        <v>127</v>
      </c>
      <c r="F1864" s="513">
        <v>50000</v>
      </c>
      <c r="G1864" s="505" t="s">
        <v>128</v>
      </c>
    </row>
    <row r="1865" spans="2:7" x14ac:dyDescent="0.3">
      <c r="B1865" s="511">
        <v>45393</v>
      </c>
      <c r="C1865" s="504" t="s">
        <v>9</v>
      </c>
      <c r="D1865" s="512"/>
      <c r="E1865" s="397" t="s">
        <v>127</v>
      </c>
      <c r="F1865" s="513">
        <v>30000</v>
      </c>
      <c r="G1865" s="505" t="s">
        <v>128</v>
      </c>
    </row>
    <row r="1866" spans="2:7" x14ac:dyDescent="0.3">
      <c r="B1866" s="511">
        <v>45393</v>
      </c>
      <c r="C1866" s="504" t="s">
        <v>9</v>
      </c>
      <c r="D1866" s="512"/>
      <c r="E1866" s="397" t="s">
        <v>127</v>
      </c>
      <c r="F1866" s="513">
        <v>10000</v>
      </c>
      <c r="G1866" s="505" t="s">
        <v>128</v>
      </c>
    </row>
    <row r="1867" spans="2:7" x14ac:dyDescent="0.3">
      <c r="B1867" s="511">
        <v>45393</v>
      </c>
      <c r="C1867" s="504" t="s">
        <v>9</v>
      </c>
      <c r="D1867" s="512"/>
      <c r="E1867" s="397" t="s">
        <v>127</v>
      </c>
      <c r="F1867" s="513">
        <v>10000</v>
      </c>
      <c r="G1867" s="505" t="s">
        <v>128</v>
      </c>
    </row>
    <row r="1868" spans="2:7" x14ac:dyDescent="0.3">
      <c r="B1868" s="511">
        <v>45393</v>
      </c>
      <c r="C1868" s="504" t="s">
        <v>9</v>
      </c>
      <c r="D1868" s="512"/>
      <c r="E1868" s="397" t="s">
        <v>127</v>
      </c>
      <c r="F1868" s="513">
        <v>20000</v>
      </c>
      <c r="G1868" s="505" t="s">
        <v>128</v>
      </c>
    </row>
    <row r="1869" spans="2:7" x14ac:dyDescent="0.3">
      <c r="B1869" s="511">
        <v>45397</v>
      </c>
      <c r="C1869" s="504" t="s">
        <v>9</v>
      </c>
      <c r="D1869" s="512"/>
      <c r="E1869" s="397" t="s">
        <v>127</v>
      </c>
      <c r="F1869" s="513">
        <v>50000</v>
      </c>
      <c r="G1869" s="505" t="s">
        <v>128</v>
      </c>
    </row>
    <row r="1870" spans="2:7" x14ac:dyDescent="0.3">
      <c r="B1870" s="511">
        <v>45397</v>
      </c>
      <c r="C1870" s="504" t="s">
        <v>9</v>
      </c>
      <c r="D1870" s="512"/>
      <c r="E1870" s="397" t="s">
        <v>127</v>
      </c>
      <c r="F1870" s="513">
        <v>80000</v>
      </c>
      <c r="G1870" s="505" t="s">
        <v>128</v>
      </c>
    </row>
    <row r="1871" spans="2:7" x14ac:dyDescent="0.3">
      <c r="B1871" s="511">
        <v>45399</v>
      </c>
      <c r="C1871" s="504" t="s">
        <v>9</v>
      </c>
      <c r="D1871" s="512"/>
      <c r="E1871" s="397" t="s">
        <v>127</v>
      </c>
      <c r="F1871" s="513">
        <v>1175000</v>
      </c>
      <c r="G1871" s="505" t="s">
        <v>128</v>
      </c>
    </row>
    <row r="1872" spans="2:7" x14ac:dyDescent="0.3">
      <c r="B1872" s="511">
        <v>45400</v>
      </c>
      <c r="C1872" s="504" t="s">
        <v>9</v>
      </c>
      <c r="D1872" s="512"/>
      <c r="E1872" s="397" t="s">
        <v>127</v>
      </c>
      <c r="F1872" s="513">
        <v>10000</v>
      </c>
      <c r="G1872" s="505" t="s">
        <v>128</v>
      </c>
    </row>
    <row r="1873" spans="2:7" x14ac:dyDescent="0.3">
      <c r="B1873" s="511">
        <v>45401</v>
      </c>
      <c r="C1873" s="504" t="s">
        <v>9</v>
      </c>
      <c r="D1873" s="512"/>
      <c r="E1873" s="397" t="s">
        <v>127</v>
      </c>
      <c r="F1873" s="513">
        <v>40000</v>
      </c>
      <c r="G1873" s="505" t="s">
        <v>128</v>
      </c>
    </row>
    <row r="1874" spans="2:7" x14ac:dyDescent="0.3">
      <c r="B1874" s="511">
        <v>45404</v>
      </c>
      <c r="C1874" s="504" t="s">
        <v>9</v>
      </c>
      <c r="D1874" s="512"/>
      <c r="E1874" s="397" t="s">
        <v>127</v>
      </c>
      <c r="F1874" s="513">
        <v>20000</v>
      </c>
      <c r="G1874" s="505" t="s">
        <v>128</v>
      </c>
    </row>
    <row r="1875" spans="2:7" x14ac:dyDescent="0.3">
      <c r="B1875" s="511">
        <v>45404</v>
      </c>
      <c r="C1875" s="504" t="s">
        <v>9</v>
      </c>
      <c r="D1875" s="512"/>
      <c r="E1875" s="397" t="s">
        <v>127</v>
      </c>
      <c r="F1875" s="513">
        <v>20000</v>
      </c>
      <c r="G1875" s="505" t="s">
        <v>128</v>
      </c>
    </row>
    <row r="1876" spans="2:7" x14ac:dyDescent="0.3">
      <c r="B1876" s="511">
        <v>45405</v>
      </c>
      <c r="C1876" s="504" t="s">
        <v>9</v>
      </c>
      <c r="D1876" s="512"/>
      <c r="E1876" s="397" t="s">
        <v>127</v>
      </c>
      <c r="F1876" s="513">
        <v>30000</v>
      </c>
      <c r="G1876" s="505" t="s">
        <v>128</v>
      </c>
    </row>
    <row r="1877" spans="2:7" x14ac:dyDescent="0.3">
      <c r="B1877" s="511">
        <v>45406</v>
      </c>
      <c r="C1877" s="504" t="s">
        <v>9</v>
      </c>
      <c r="D1877" s="512"/>
      <c r="E1877" s="397" t="s">
        <v>127</v>
      </c>
      <c r="F1877" s="513">
        <v>290000</v>
      </c>
      <c r="G1877" s="505" t="s">
        <v>128</v>
      </c>
    </row>
    <row r="1878" spans="2:7" x14ac:dyDescent="0.3">
      <c r="B1878" s="511">
        <v>45407</v>
      </c>
      <c r="C1878" s="504" t="s">
        <v>9</v>
      </c>
      <c r="D1878" s="512"/>
      <c r="E1878" s="397" t="s">
        <v>127</v>
      </c>
      <c r="F1878" s="513">
        <v>10000</v>
      </c>
      <c r="G1878" s="505" t="s">
        <v>128</v>
      </c>
    </row>
    <row r="1879" spans="2:7" x14ac:dyDescent="0.3">
      <c r="B1879" s="511">
        <v>45411</v>
      </c>
      <c r="C1879" s="504" t="s">
        <v>9</v>
      </c>
      <c r="D1879" s="512"/>
      <c r="E1879" s="397" t="s">
        <v>127</v>
      </c>
      <c r="F1879" s="513">
        <v>30000</v>
      </c>
      <c r="G1879" s="505" t="s">
        <v>128</v>
      </c>
    </row>
    <row r="1880" spans="2:7" x14ac:dyDescent="0.3">
      <c r="B1880" s="511">
        <v>45411</v>
      </c>
      <c r="C1880" s="504" t="s">
        <v>9</v>
      </c>
      <c r="D1880" s="512"/>
      <c r="E1880" s="397" t="s">
        <v>127</v>
      </c>
      <c r="F1880" s="513">
        <v>10000</v>
      </c>
      <c r="G1880" s="505" t="s">
        <v>128</v>
      </c>
    </row>
    <row r="1881" spans="2:7" x14ac:dyDescent="0.3">
      <c r="B1881" s="511">
        <v>45411</v>
      </c>
      <c r="C1881" s="504" t="s">
        <v>9</v>
      </c>
      <c r="D1881" s="512"/>
      <c r="E1881" s="397" t="s">
        <v>127</v>
      </c>
      <c r="F1881" s="513">
        <v>50000</v>
      </c>
      <c r="G1881" s="505" t="s">
        <v>128</v>
      </c>
    </row>
    <row r="1882" spans="2:7" x14ac:dyDescent="0.3">
      <c r="B1882" s="511">
        <v>45411</v>
      </c>
      <c r="C1882" s="504" t="s">
        <v>9</v>
      </c>
      <c r="D1882" s="512"/>
      <c r="E1882" s="397" t="s">
        <v>127</v>
      </c>
      <c r="F1882" s="513">
        <v>1000000</v>
      </c>
      <c r="G1882" s="505" t="s">
        <v>128</v>
      </c>
    </row>
    <row r="1883" spans="2:7" x14ac:dyDescent="0.3">
      <c r="B1883" s="511">
        <v>45411</v>
      </c>
      <c r="C1883" s="504" t="s">
        <v>9</v>
      </c>
      <c r="D1883" s="512"/>
      <c r="E1883" s="397" t="s">
        <v>127</v>
      </c>
      <c r="F1883" s="513">
        <v>1120000</v>
      </c>
      <c r="G1883" s="505" t="s">
        <v>128</v>
      </c>
    </row>
    <row r="1884" spans="2:7" x14ac:dyDescent="0.3">
      <c r="B1884" s="511">
        <v>45411</v>
      </c>
      <c r="C1884" s="504" t="s">
        <v>9</v>
      </c>
      <c r="D1884" s="512"/>
      <c r="E1884" s="397" t="s">
        <v>127</v>
      </c>
      <c r="F1884" s="513">
        <v>100000</v>
      </c>
      <c r="G1884" s="505" t="s">
        <v>128</v>
      </c>
    </row>
    <row r="1885" spans="2:7" x14ac:dyDescent="0.3">
      <c r="B1885" s="511">
        <v>45412</v>
      </c>
      <c r="C1885" s="504" t="s">
        <v>9</v>
      </c>
      <c r="D1885" s="512"/>
      <c r="E1885" s="397" t="s">
        <v>127</v>
      </c>
      <c r="F1885" s="513">
        <v>50000</v>
      </c>
      <c r="G1885" s="505" t="s">
        <v>128</v>
      </c>
    </row>
    <row r="1886" spans="2:7" x14ac:dyDescent="0.3">
      <c r="B1886" s="511">
        <v>45412</v>
      </c>
      <c r="C1886" s="504" t="s">
        <v>9</v>
      </c>
      <c r="D1886" s="512"/>
      <c r="E1886" s="397" t="s">
        <v>127</v>
      </c>
      <c r="F1886" s="513">
        <v>10000</v>
      </c>
      <c r="G1886" s="505" t="s">
        <v>128</v>
      </c>
    </row>
    <row r="1887" spans="2:7" x14ac:dyDescent="0.3">
      <c r="B1887" s="511">
        <v>45412</v>
      </c>
      <c r="C1887" s="504" t="s">
        <v>9</v>
      </c>
      <c r="D1887" s="512"/>
      <c r="E1887" s="397" t="s">
        <v>127</v>
      </c>
      <c r="F1887" s="513">
        <v>20000</v>
      </c>
      <c r="G1887" s="505" t="s">
        <v>128</v>
      </c>
    </row>
    <row r="1888" spans="2:7" ht="17.25" thickBot="1" x14ac:dyDescent="0.35">
      <c r="B1888" s="514">
        <v>45412</v>
      </c>
      <c r="C1888" s="506" t="s">
        <v>743</v>
      </c>
      <c r="D1888" s="515"/>
      <c r="E1888" s="507" t="s">
        <v>751</v>
      </c>
      <c r="F1888" s="516">
        <v>20000</v>
      </c>
      <c r="G1888" s="321" t="s">
        <v>784</v>
      </c>
    </row>
    <row r="1889" spans="2:7" x14ac:dyDescent="0.3">
      <c r="B1889" s="508">
        <v>45413</v>
      </c>
      <c r="C1889" s="502" t="s">
        <v>9</v>
      </c>
      <c r="D1889" s="509"/>
      <c r="E1889" s="423" t="s">
        <v>127</v>
      </c>
      <c r="F1889" s="510">
        <v>30000</v>
      </c>
      <c r="G1889" s="503" t="s">
        <v>128</v>
      </c>
    </row>
    <row r="1890" spans="2:7" x14ac:dyDescent="0.3">
      <c r="B1890" s="511">
        <v>45414</v>
      </c>
      <c r="C1890" s="504" t="s">
        <v>9</v>
      </c>
      <c r="D1890" s="512"/>
      <c r="E1890" s="397" t="s">
        <v>127</v>
      </c>
      <c r="F1890" s="513">
        <v>80000</v>
      </c>
      <c r="G1890" s="505" t="s">
        <v>128</v>
      </c>
    </row>
    <row r="1891" spans="2:7" x14ac:dyDescent="0.3">
      <c r="B1891" s="511">
        <v>45414</v>
      </c>
      <c r="C1891" s="504" t="s">
        <v>9</v>
      </c>
      <c r="D1891" s="512"/>
      <c r="E1891" s="397" t="s">
        <v>127</v>
      </c>
      <c r="F1891" s="513">
        <v>10000</v>
      </c>
      <c r="G1891" s="505" t="s">
        <v>128</v>
      </c>
    </row>
    <row r="1892" spans="2:7" x14ac:dyDescent="0.3">
      <c r="B1892" s="511">
        <v>45419</v>
      </c>
      <c r="C1892" s="504" t="s">
        <v>9</v>
      </c>
      <c r="D1892" s="512"/>
      <c r="E1892" s="397" t="s">
        <v>127</v>
      </c>
      <c r="F1892" s="513">
        <v>10000</v>
      </c>
      <c r="G1892" s="505" t="s">
        <v>128</v>
      </c>
    </row>
    <row r="1893" spans="2:7" x14ac:dyDescent="0.3">
      <c r="B1893" s="511">
        <v>45419</v>
      </c>
      <c r="C1893" s="504" t="s">
        <v>9</v>
      </c>
      <c r="D1893" s="512"/>
      <c r="E1893" s="397" t="s">
        <v>127</v>
      </c>
      <c r="F1893" s="513">
        <v>100000</v>
      </c>
      <c r="G1893" s="505" t="s">
        <v>128</v>
      </c>
    </row>
    <row r="1894" spans="2:7" x14ac:dyDescent="0.3">
      <c r="B1894" s="511">
        <v>45419</v>
      </c>
      <c r="C1894" s="504" t="s">
        <v>9</v>
      </c>
      <c r="D1894" s="512"/>
      <c r="E1894" s="397" t="s">
        <v>127</v>
      </c>
      <c r="F1894" s="513">
        <v>20000</v>
      </c>
      <c r="G1894" s="505" t="s">
        <v>128</v>
      </c>
    </row>
    <row r="1895" spans="2:7" x14ac:dyDescent="0.3">
      <c r="B1895" s="511">
        <v>45419</v>
      </c>
      <c r="C1895" s="504" t="s">
        <v>9</v>
      </c>
      <c r="D1895" s="512"/>
      <c r="E1895" s="397" t="s">
        <v>127</v>
      </c>
      <c r="F1895" s="513">
        <v>200000</v>
      </c>
      <c r="G1895" s="505" t="s">
        <v>128</v>
      </c>
    </row>
    <row r="1896" spans="2:7" x14ac:dyDescent="0.3">
      <c r="B1896" s="511">
        <v>45420</v>
      </c>
      <c r="C1896" s="504" t="s">
        <v>9</v>
      </c>
      <c r="D1896" s="512"/>
      <c r="E1896" s="397" t="s">
        <v>127</v>
      </c>
      <c r="F1896" s="513">
        <v>10000</v>
      </c>
      <c r="G1896" s="505" t="s">
        <v>128</v>
      </c>
    </row>
    <row r="1897" spans="2:7" x14ac:dyDescent="0.3">
      <c r="B1897" s="511">
        <v>45421</v>
      </c>
      <c r="C1897" s="504" t="s">
        <v>9</v>
      </c>
      <c r="D1897" s="512"/>
      <c r="E1897" s="397" t="s">
        <v>127</v>
      </c>
      <c r="F1897" s="513">
        <v>510000</v>
      </c>
      <c r="G1897" s="505" t="s">
        <v>128</v>
      </c>
    </row>
    <row r="1898" spans="2:7" x14ac:dyDescent="0.3">
      <c r="B1898" s="511">
        <v>45422</v>
      </c>
      <c r="C1898" s="504" t="s">
        <v>9</v>
      </c>
      <c r="D1898" s="512"/>
      <c r="E1898" s="397" t="s">
        <v>127</v>
      </c>
      <c r="F1898" s="513">
        <v>50000</v>
      </c>
      <c r="G1898" s="505" t="s">
        <v>128</v>
      </c>
    </row>
    <row r="1899" spans="2:7" x14ac:dyDescent="0.3">
      <c r="B1899" s="511">
        <v>45422</v>
      </c>
      <c r="C1899" s="504" t="s">
        <v>9</v>
      </c>
      <c r="D1899" s="512"/>
      <c r="E1899" s="397" t="s">
        <v>127</v>
      </c>
      <c r="F1899" s="513">
        <v>40000</v>
      </c>
      <c r="G1899" s="505" t="s">
        <v>128</v>
      </c>
    </row>
    <row r="1900" spans="2:7" x14ac:dyDescent="0.3">
      <c r="B1900" s="511">
        <v>45422</v>
      </c>
      <c r="C1900" s="504" t="s">
        <v>9</v>
      </c>
      <c r="D1900" s="512"/>
      <c r="E1900" s="397" t="s">
        <v>127</v>
      </c>
      <c r="F1900" s="513">
        <v>10000</v>
      </c>
      <c r="G1900" s="505" t="s">
        <v>128</v>
      </c>
    </row>
    <row r="1901" spans="2:7" x14ac:dyDescent="0.3">
      <c r="B1901" s="511">
        <v>45422</v>
      </c>
      <c r="C1901" s="504" t="s">
        <v>9</v>
      </c>
      <c r="D1901" s="512"/>
      <c r="E1901" s="397" t="s">
        <v>127</v>
      </c>
      <c r="F1901" s="513">
        <v>10000</v>
      </c>
      <c r="G1901" s="505" t="s">
        <v>128</v>
      </c>
    </row>
    <row r="1902" spans="2:7" x14ac:dyDescent="0.3">
      <c r="B1902" s="511">
        <v>45425</v>
      </c>
      <c r="C1902" s="504" t="s">
        <v>9</v>
      </c>
      <c r="D1902" s="512"/>
      <c r="E1902" s="397" t="s">
        <v>127</v>
      </c>
      <c r="F1902" s="513">
        <v>30000</v>
      </c>
      <c r="G1902" s="505" t="s">
        <v>128</v>
      </c>
    </row>
    <row r="1903" spans="2:7" x14ac:dyDescent="0.3">
      <c r="B1903" s="511">
        <v>45425</v>
      </c>
      <c r="C1903" s="504" t="s">
        <v>9</v>
      </c>
      <c r="D1903" s="512"/>
      <c r="E1903" s="397" t="s">
        <v>127</v>
      </c>
      <c r="F1903" s="513">
        <v>80000</v>
      </c>
      <c r="G1903" s="505" t="s">
        <v>128</v>
      </c>
    </row>
    <row r="1904" spans="2:7" x14ac:dyDescent="0.3">
      <c r="B1904" s="511">
        <v>45426</v>
      </c>
      <c r="C1904" s="504" t="s">
        <v>9</v>
      </c>
      <c r="D1904" s="512"/>
      <c r="E1904" s="397" t="s">
        <v>127</v>
      </c>
      <c r="F1904" s="513">
        <v>50000</v>
      </c>
      <c r="G1904" s="505" t="s">
        <v>128</v>
      </c>
    </row>
    <row r="1905" spans="2:7" x14ac:dyDescent="0.3">
      <c r="B1905" s="511">
        <v>45428</v>
      </c>
      <c r="C1905" s="504" t="s">
        <v>9</v>
      </c>
      <c r="D1905" s="512"/>
      <c r="E1905" s="397" t="s">
        <v>127</v>
      </c>
      <c r="F1905" s="513">
        <v>50000</v>
      </c>
      <c r="G1905" s="505" t="s">
        <v>128</v>
      </c>
    </row>
    <row r="1906" spans="2:7" x14ac:dyDescent="0.3">
      <c r="B1906" s="511">
        <v>45428</v>
      </c>
      <c r="C1906" s="504" t="s">
        <v>9</v>
      </c>
      <c r="D1906" s="512"/>
      <c r="E1906" s="397" t="s">
        <v>127</v>
      </c>
      <c r="F1906" s="513">
        <v>10000</v>
      </c>
      <c r="G1906" s="505" t="s">
        <v>128</v>
      </c>
    </row>
    <row r="1907" spans="2:7" x14ac:dyDescent="0.3">
      <c r="B1907" s="511">
        <v>45432</v>
      </c>
      <c r="C1907" s="504" t="s">
        <v>9</v>
      </c>
      <c r="D1907" s="512"/>
      <c r="E1907" s="397" t="s">
        <v>127</v>
      </c>
      <c r="F1907" s="513">
        <v>20000</v>
      </c>
      <c r="G1907" s="505" t="s">
        <v>128</v>
      </c>
    </row>
    <row r="1908" spans="2:7" x14ac:dyDescent="0.3">
      <c r="B1908" s="511">
        <v>45432</v>
      </c>
      <c r="C1908" s="504" t="s">
        <v>9</v>
      </c>
      <c r="D1908" s="512"/>
      <c r="E1908" s="397" t="s">
        <v>127</v>
      </c>
      <c r="F1908" s="513">
        <v>20000</v>
      </c>
      <c r="G1908" s="505" t="s">
        <v>128</v>
      </c>
    </row>
    <row r="1909" spans="2:7" x14ac:dyDescent="0.3">
      <c r="B1909" s="511">
        <v>45432</v>
      </c>
      <c r="C1909" s="504" t="s">
        <v>9</v>
      </c>
      <c r="D1909" s="512"/>
      <c r="E1909" s="397" t="s">
        <v>127</v>
      </c>
      <c r="F1909" s="513">
        <v>1215000</v>
      </c>
      <c r="G1909" s="505" t="s">
        <v>128</v>
      </c>
    </row>
    <row r="1910" spans="2:7" x14ac:dyDescent="0.3">
      <c r="B1910" s="511">
        <v>45434</v>
      </c>
      <c r="C1910" s="504" t="s">
        <v>9</v>
      </c>
      <c r="D1910" s="512"/>
      <c r="E1910" s="397" t="s">
        <v>127</v>
      </c>
      <c r="F1910" s="513">
        <v>200000</v>
      </c>
      <c r="G1910" s="505" t="s">
        <v>128</v>
      </c>
    </row>
    <row r="1911" spans="2:7" x14ac:dyDescent="0.3">
      <c r="B1911" s="511">
        <v>45435</v>
      </c>
      <c r="C1911" s="504" t="s">
        <v>9</v>
      </c>
      <c r="D1911" s="512"/>
      <c r="E1911" s="397" t="s">
        <v>127</v>
      </c>
      <c r="F1911" s="513">
        <v>70000</v>
      </c>
      <c r="G1911" s="505" t="s">
        <v>128</v>
      </c>
    </row>
    <row r="1912" spans="2:7" x14ac:dyDescent="0.3">
      <c r="B1912" s="511">
        <v>45436</v>
      </c>
      <c r="C1912" s="504" t="s">
        <v>9</v>
      </c>
      <c r="D1912" s="512"/>
      <c r="E1912" s="397" t="s">
        <v>127</v>
      </c>
      <c r="F1912" s="513">
        <v>20000</v>
      </c>
      <c r="G1912" s="505" t="s">
        <v>128</v>
      </c>
    </row>
    <row r="1913" spans="2:7" x14ac:dyDescent="0.3">
      <c r="B1913" s="511">
        <v>45439</v>
      </c>
      <c r="C1913" s="504" t="s">
        <v>9</v>
      </c>
      <c r="D1913" s="512"/>
      <c r="E1913" s="397" t="s">
        <v>127</v>
      </c>
      <c r="F1913" s="513">
        <v>50000</v>
      </c>
      <c r="G1913" s="505" t="s">
        <v>128</v>
      </c>
    </row>
    <row r="1914" spans="2:7" x14ac:dyDescent="0.3">
      <c r="B1914" s="511">
        <v>45439</v>
      </c>
      <c r="C1914" s="504" t="s">
        <v>9</v>
      </c>
      <c r="D1914" s="512"/>
      <c r="E1914" s="397" t="s">
        <v>127</v>
      </c>
      <c r="F1914" s="513">
        <v>10000</v>
      </c>
      <c r="G1914" s="505" t="s">
        <v>128</v>
      </c>
    </row>
    <row r="1915" spans="2:7" x14ac:dyDescent="0.3">
      <c r="B1915" s="511">
        <v>45440</v>
      </c>
      <c r="C1915" s="504" t="s">
        <v>9</v>
      </c>
      <c r="D1915" s="512"/>
      <c r="E1915" s="397" t="s">
        <v>127</v>
      </c>
      <c r="F1915" s="513">
        <v>30000</v>
      </c>
      <c r="G1915" s="505" t="s">
        <v>128</v>
      </c>
    </row>
    <row r="1916" spans="2:7" x14ac:dyDescent="0.3">
      <c r="B1916" s="511">
        <v>45441</v>
      </c>
      <c r="C1916" s="504" t="s">
        <v>9</v>
      </c>
      <c r="D1916" s="512"/>
      <c r="E1916" s="397" t="s">
        <v>127</v>
      </c>
      <c r="F1916" s="513">
        <v>10000</v>
      </c>
      <c r="G1916" s="505" t="s">
        <v>128</v>
      </c>
    </row>
    <row r="1917" spans="2:7" x14ac:dyDescent="0.3">
      <c r="B1917" s="511">
        <v>45441</v>
      </c>
      <c r="C1917" s="504" t="s">
        <v>9</v>
      </c>
      <c r="D1917" s="512"/>
      <c r="E1917" s="397" t="s">
        <v>127</v>
      </c>
      <c r="F1917" s="513">
        <v>1110000</v>
      </c>
      <c r="G1917" s="505" t="s">
        <v>128</v>
      </c>
    </row>
    <row r="1918" spans="2:7" x14ac:dyDescent="0.3">
      <c r="B1918" s="511">
        <v>45442</v>
      </c>
      <c r="C1918" s="504" t="s">
        <v>9</v>
      </c>
      <c r="D1918" s="512"/>
      <c r="E1918" s="397" t="s">
        <v>127</v>
      </c>
      <c r="F1918" s="513">
        <v>10000</v>
      </c>
      <c r="G1918" s="505" t="s">
        <v>128</v>
      </c>
    </row>
    <row r="1919" spans="2:7" x14ac:dyDescent="0.3">
      <c r="B1919" s="511">
        <v>45442</v>
      </c>
      <c r="C1919" s="504" t="s">
        <v>9</v>
      </c>
      <c r="D1919" s="512"/>
      <c r="E1919" s="397" t="s">
        <v>127</v>
      </c>
      <c r="F1919" s="513">
        <v>100000</v>
      </c>
      <c r="G1919" s="505" t="s">
        <v>128</v>
      </c>
    </row>
    <row r="1920" spans="2:7" x14ac:dyDescent="0.3">
      <c r="B1920" s="511">
        <v>45443</v>
      </c>
      <c r="C1920" s="504" t="s">
        <v>9</v>
      </c>
      <c r="D1920" s="512"/>
      <c r="E1920" s="397" t="s">
        <v>127</v>
      </c>
      <c r="F1920" s="513">
        <v>50000</v>
      </c>
      <c r="G1920" s="505" t="s">
        <v>128</v>
      </c>
    </row>
    <row r="1921" spans="2:7" x14ac:dyDescent="0.3">
      <c r="B1921" s="511">
        <v>45443</v>
      </c>
      <c r="C1921" s="504" t="s">
        <v>9</v>
      </c>
      <c r="D1921" s="512"/>
      <c r="E1921" s="397" t="s">
        <v>127</v>
      </c>
      <c r="F1921" s="513">
        <v>10000</v>
      </c>
      <c r="G1921" s="505" t="s">
        <v>128</v>
      </c>
    </row>
    <row r="1922" spans="2:7" x14ac:dyDescent="0.3">
      <c r="B1922" s="511">
        <v>45443</v>
      </c>
      <c r="C1922" s="504" t="s">
        <v>9</v>
      </c>
      <c r="D1922" s="512"/>
      <c r="E1922" s="397" t="s">
        <v>127</v>
      </c>
      <c r="F1922" s="513">
        <v>50000</v>
      </c>
      <c r="G1922" s="505" t="s">
        <v>128</v>
      </c>
    </row>
    <row r="1923" spans="2:7" x14ac:dyDescent="0.3">
      <c r="B1923" s="511">
        <v>45443</v>
      </c>
      <c r="C1923" s="504" t="s">
        <v>9</v>
      </c>
      <c r="D1923" s="512"/>
      <c r="E1923" s="397" t="s">
        <v>127</v>
      </c>
      <c r="F1923" s="513">
        <v>20000</v>
      </c>
      <c r="G1923" s="505" t="s">
        <v>128</v>
      </c>
    </row>
    <row r="1924" spans="2:7" ht="17.25" thickBot="1" x14ac:dyDescent="0.35">
      <c r="B1924" s="514">
        <v>45443</v>
      </c>
      <c r="C1924" s="506" t="s">
        <v>743</v>
      </c>
      <c r="D1924" s="515"/>
      <c r="E1924" s="507" t="s">
        <v>751</v>
      </c>
      <c r="F1924" s="516">
        <v>20000</v>
      </c>
      <c r="G1924" s="321" t="s">
        <v>784</v>
      </c>
    </row>
    <row r="1925" spans="2:7" x14ac:dyDescent="0.3">
      <c r="B1925" s="508">
        <v>45444</v>
      </c>
      <c r="C1925" s="502" t="s">
        <v>9</v>
      </c>
      <c r="D1925" s="509"/>
      <c r="E1925" s="423" t="s">
        <v>127</v>
      </c>
      <c r="F1925" s="510">
        <v>30000</v>
      </c>
      <c r="G1925" s="503" t="s">
        <v>128</v>
      </c>
    </row>
    <row r="1926" spans="2:7" x14ac:dyDescent="0.3">
      <c r="B1926" s="511">
        <v>45444</v>
      </c>
      <c r="C1926" s="504" t="s">
        <v>9</v>
      </c>
      <c r="D1926" s="512"/>
      <c r="E1926" s="397" t="s">
        <v>127</v>
      </c>
      <c r="F1926" s="513">
        <v>30000</v>
      </c>
      <c r="G1926" s="505" t="s">
        <v>128</v>
      </c>
    </row>
    <row r="1927" spans="2:7" x14ac:dyDescent="0.3">
      <c r="B1927" s="511">
        <v>45446</v>
      </c>
      <c r="C1927" s="504" t="s">
        <v>9</v>
      </c>
      <c r="D1927" s="512"/>
      <c r="E1927" s="397" t="s">
        <v>127</v>
      </c>
      <c r="F1927" s="513">
        <v>60000</v>
      </c>
      <c r="G1927" s="505" t="s">
        <v>128</v>
      </c>
    </row>
    <row r="1928" spans="2:7" x14ac:dyDescent="0.3">
      <c r="B1928" s="511">
        <v>45446</v>
      </c>
      <c r="C1928" s="504" t="s">
        <v>9</v>
      </c>
      <c r="D1928" s="512"/>
      <c r="E1928" s="397" t="s">
        <v>127</v>
      </c>
      <c r="F1928" s="513">
        <v>10000</v>
      </c>
      <c r="G1928" s="505" t="s">
        <v>128</v>
      </c>
    </row>
    <row r="1929" spans="2:7" x14ac:dyDescent="0.3">
      <c r="B1929" s="511">
        <v>45448</v>
      </c>
      <c r="C1929" s="504" t="s">
        <v>9</v>
      </c>
      <c r="D1929" s="512"/>
      <c r="E1929" s="397" t="s">
        <v>127</v>
      </c>
      <c r="F1929" s="513">
        <v>100000</v>
      </c>
      <c r="G1929" s="505" t="s">
        <v>128</v>
      </c>
    </row>
    <row r="1930" spans="2:7" x14ac:dyDescent="0.3">
      <c r="B1930" s="511">
        <v>45448</v>
      </c>
      <c r="C1930" s="504" t="s">
        <v>9</v>
      </c>
      <c r="D1930" s="512"/>
      <c r="E1930" s="397" t="s">
        <v>127</v>
      </c>
      <c r="F1930" s="513">
        <v>10000</v>
      </c>
      <c r="G1930" s="505" t="s">
        <v>128</v>
      </c>
    </row>
    <row r="1931" spans="2:7" x14ac:dyDescent="0.3">
      <c r="B1931" s="511">
        <v>45448</v>
      </c>
      <c r="C1931" s="504" t="s">
        <v>9</v>
      </c>
      <c r="D1931" s="512"/>
      <c r="E1931" s="397" t="s">
        <v>127</v>
      </c>
      <c r="F1931" s="513">
        <v>10000</v>
      </c>
      <c r="G1931" s="505" t="s">
        <v>128</v>
      </c>
    </row>
    <row r="1932" spans="2:7" x14ac:dyDescent="0.3">
      <c r="B1932" s="511">
        <v>45448</v>
      </c>
      <c r="C1932" s="504" t="s">
        <v>9</v>
      </c>
      <c r="D1932" s="512"/>
      <c r="E1932" s="397" t="s">
        <v>127</v>
      </c>
      <c r="F1932" s="513">
        <v>200000</v>
      </c>
      <c r="G1932" s="505" t="s">
        <v>128</v>
      </c>
    </row>
    <row r="1933" spans="2:7" x14ac:dyDescent="0.3">
      <c r="B1933" s="511">
        <v>45450</v>
      </c>
      <c r="C1933" s="504" t="s">
        <v>9</v>
      </c>
      <c r="D1933" s="512"/>
      <c r="E1933" s="397" t="s">
        <v>127</v>
      </c>
      <c r="F1933" s="513">
        <v>490000</v>
      </c>
      <c r="G1933" s="505" t="s">
        <v>128</v>
      </c>
    </row>
    <row r="1934" spans="2:7" x14ac:dyDescent="0.3">
      <c r="B1934" s="511">
        <v>45452</v>
      </c>
      <c r="C1934" s="504" t="s">
        <v>9</v>
      </c>
      <c r="D1934" s="512"/>
      <c r="E1934" s="397" t="s">
        <v>127</v>
      </c>
      <c r="F1934" s="513">
        <v>10000</v>
      </c>
      <c r="G1934" s="505" t="s">
        <v>128</v>
      </c>
    </row>
    <row r="1935" spans="2:7" x14ac:dyDescent="0.3">
      <c r="B1935" s="511">
        <v>45453</v>
      </c>
      <c r="C1935" s="504" t="s">
        <v>9</v>
      </c>
      <c r="D1935" s="512"/>
      <c r="E1935" s="397" t="s">
        <v>127</v>
      </c>
      <c r="F1935" s="513">
        <v>50000</v>
      </c>
      <c r="G1935" s="505" t="s">
        <v>128</v>
      </c>
    </row>
    <row r="1936" spans="2:7" x14ac:dyDescent="0.3">
      <c r="B1936" s="511">
        <v>45453</v>
      </c>
      <c r="C1936" s="504" t="s">
        <v>9</v>
      </c>
      <c r="D1936" s="512"/>
      <c r="E1936" s="397" t="s">
        <v>127</v>
      </c>
      <c r="F1936" s="513">
        <v>10000</v>
      </c>
      <c r="G1936" s="505" t="s">
        <v>128</v>
      </c>
    </row>
    <row r="1937" spans="2:7" x14ac:dyDescent="0.3">
      <c r="B1937" s="511">
        <v>45453</v>
      </c>
      <c r="C1937" s="504" t="s">
        <v>9</v>
      </c>
      <c r="D1937" s="512"/>
      <c r="E1937" s="397" t="s">
        <v>127</v>
      </c>
      <c r="F1937" s="513">
        <v>20000</v>
      </c>
      <c r="G1937" s="505" t="s">
        <v>128</v>
      </c>
    </row>
    <row r="1938" spans="2:7" x14ac:dyDescent="0.3">
      <c r="B1938" s="511">
        <v>45453</v>
      </c>
      <c r="C1938" s="504" t="s">
        <v>9</v>
      </c>
      <c r="D1938" s="512"/>
      <c r="E1938" s="397" t="s">
        <v>127</v>
      </c>
      <c r="F1938" s="513">
        <v>20000</v>
      </c>
      <c r="G1938" s="505" t="s">
        <v>128</v>
      </c>
    </row>
    <row r="1939" spans="2:7" x14ac:dyDescent="0.3">
      <c r="B1939" s="511">
        <v>45453</v>
      </c>
      <c r="C1939" s="504" t="s">
        <v>9</v>
      </c>
      <c r="D1939" s="512"/>
      <c r="E1939" s="397" t="s">
        <v>127</v>
      </c>
      <c r="F1939" s="513">
        <v>10000</v>
      </c>
      <c r="G1939" s="505" t="s">
        <v>128</v>
      </c>
    </row>
    <row r="1940" spans="2:7" x14ac:dyDescent="0.3">
      <c r="B1940" s="511">
        <v>45453</v>
      </c>
      <c r="C1940" s="504" t="s">
        <v>9</v>
      </c>
      <c r="D1940" s="512"/>
      <c r="E1940" s="397" t="s">
        <v>127</v>
      </c>
      <c r="F1940" s="513">
        <v>20000</v>
      </c>
      <c r="G1940" s="505" t="s">
        <v>128</v>
      </c>
    </row>
    <row r="1941" spans="2:7" x14ac:dyDescent="0.3">
      <c r="B1941" s="511">
        <v>45454</v>
      </c>
      <c r="C1941" s="504" t="s">
        <v>9</v>
      </c>
      <c r="D1941" s="512"/>
      <c r="E1941" s="397" t="s">
        <v>127</v>
      </c>
      <c r="F1941" s="513">
        <v>30000</v>
      </c>
      <c r="G1941" s="505" t="s">
        <v>128</v>
      </c>
    </row>
    <row r="1942" spans="2:7" x14ac:dyDescent="0.3">
      <c r="B1942" s="511">
        <v>45455</v>
      </c>
      <c r="C1942" s="504" t="s">
        <v>9</v>
      </c>
      <c r="D1942" s="512"/>
      <c r="E1942" s="397" t="s">
        <v>127</v>
      </c>
      <c r="F1942" s="513">
        <v>80000</v>
      </c>
      <c r="G1942" s="505" t="s">
        <v>128</v>
      </c>
    </row>
    <row r="1943" spans="2:7" x14ac:dyDescent="0.3">
      <c r="B1943" s="511">
        <v>45460</v>
      </c>
      <c r="C1943" s="504" t="s">
        <v>9</v>
      </c>
      <c r="D1943" s="512"/>
      <c r="E1943" s="397" t="s">
        <v>127</v>
      </c>
      <c r="F1943" s="513">
        <v>50000</v>
      </c>
      <c r="G1943" s="505" t="s">
        <v>128</v>
      </c>
    </row>
    <row r="1944" spans="2:7" x14ac:dyDescent="0.3">
      <c r="B1944" s="511">
        <v>45462</v>
      </c>
      <c r="C1944" s="504" t="s">
        <v>9</v>
      </c>
      <c r="D1944" s="512"/>
      <c r="E1944" s="397" t="s">
        <v>127</v>
      </c>
      <c r="F1944" s="513">
        <v>1225000</v>
      </c>
      <c r="G1944" s="505" t="s">
        <v>128</v>
      </c>
    </row>
    <row r="1945" spans="2:7" x14ac:dyDescent="0.3">
      <c r="B1945" s="511">
        <v>45463</v>
      </c>
      <c r="C1945" s="504" t="s">
        <v>9</v>
      </c>
      <c r="D1945" s="512"/>
      <c r="E1945" s="397" t="s">
        <v>127</v>
      </c>
      <c r="F1945" s="513">
        <v>20000</v>
      </c>
      <c r="G1945" s="505" t="s">
        <v>128</v>
      </c>
    </row>
    <row r="1946" spans="2:7" x14ac:dyDescent="0.3">
      <c r="B1946" s="511">
        <v>45463</v>
      </c>
      <c r="C1946" s="504" t="s">
        <v>9</v>
      </c>
      <c r="D1946" s="512"/>
      <c r="E1946" s="397" t="s">
        <v>127</v>
      </c>
      <c r="F1946" s="513">
        <v>20000</v>
      </c>
      <c r="G1946" s="505" t="s">
        <v>128</v>
      </c>
    </row>
    <row r="1947" spans="2:7" x14ac:dyDescent="0.3">
      <c r="B1947" s="511">
        <v>45467</v>
      </c>
      <c r="C1947" s="504" t="s">
        <v>9</v>
      </c>
      <c r="D1947" s="512"/>
      <c r="E1947" s="397" t="s">
        <v>127</v>
      </c>
      <c r="F1947" s="513">
        <v>270000</v>
      </c>
      <c r="G1947" s="505" t="s">
        <v>128</v>
      </c>
    </row>
    <row r="1948" spans="2:7" x14ac:dyDescent="0.3">
      <c r="B1948" s="511">
        <v>45469</v>
      </c>
      <c r="C1948" s="504" t="s">
        <v>9</v>
      </c>
      <c r="D1948" s="512"/>
      <c r="E1948" s="397" t="s">
        <v>127</v>
      </c>
      <c r="F1948" s="513">
        <v>30000</v>
      </c>
      <c r="G1948" s="505" t="s">
        <v>128</v>
      </c>
    </row>
    <row r="1949" spans="2:7" x14ac:dyDescent="0.3">
      <c r="B1949" s="511">
        <v>45470</v>
      </c>
      <c r="C1949" s="504" t="s">
        <v>9</v>
      </c>
      <c r="D1949" s="512"/>
      <c r="E1949" s="397" t="s">
        <v>127</v>
      </c>
      <c r="F1949" s="513">
        <v>50000</v>
      </c>
      <c r="G1949" s="505" t="s">
        <v>128</v>
      </c>
    </row>
    <row r="1950" spans="2:7" x14ac:dyDescent="0.3">
      <c r="B1950" s="511">
        <v>45470</v>
      </c>
      <c r="C1950" s="504" t="s">
        <v>9</v>
      </c>
      <c r="D1950" s="512"/>
      <c r="E1950" s="397" t="s">
        <v>127</v>
      </c>
      <c r="F1950" s="513">
        <v>1080000</v>
      </c>
      <c r="G1950" s="505" t="s">
        <v>128</v>
      </c>
    </row>
    <row r="1951" spans="2:7" x14ac:dyDescent="0.3">
      <c r="B1951" s="511">
        <v>45471</v>
      </c>
      <c r="C1951" s="504" t="s">
        <v>9</v>
      </c>
      <c r="D1951" s="512"/>
      <c r="E1951" s="397" t="s">
        <v>127</v>
      </c>
      <c r="F1951" s="513">
        <v>30000</v>
      </c>
      <c r="G1951" s="505" t="s">
        <v>128</v>
      </c>
    </row>
    <row r="1952" spans="2:7" x14ac:dyDescent="0.3">
      <c r="B1952" s="511">
        <v>45471</v>
      </c>
      <c r="C1952" s="504" t="s">
        <v>9</v>
      </c>
      <c r="D1952" s="512"/>
      <c r="E1952" s="397" t="s">
        <v>127</v>
      </c>
      <c r="F1952" s="513">
        <v>70000</v>
      </c>
      <c r="G1952" s="505" t="s">
        <v>128</v>
      </c>
    </row>
    <row r="1953" spans="2:7" x14ac:dyDescent="0.3">
      <c r="B1953" s="511">
        <v>45471</v>
      </c>
      <c r="C1953" s="504" t="s">
        <v>9</v>
      </c>
      <c r="D1953" s="512"/>
      <c r="E1953" s="397" t="s">
        <v>127</v>
      </c>
      <c r="F1953" s="513">
        <v>20000</v>
      </c>
      <c r="G1953" s="505" t="s">
        <v>128</v>
      </c>
    </row>
    <row r="1954" spans="2:7" ht="17.25" thickBot="1" x14ac:dyDescent="0.35">
      <c r="B1954" s="514">
        <v>45472</v>
      </c>
      <c r="C1954" s="506" t="s">
        <v>743</v>
      </c>
      <c r="D1954" s="515"/>
      <c r="E1954" s="507" t="s">
        <v>751</v>
      </c>
      <c r="F1954" s="516">
        <v>100000</v>
      </c>
      <c r="G1954" s="321" t="s">
        <v>784</v>
      </c>
    </row>
    <row r="1955" spans="2:7" x14ac:dyDescent="0.3">
      <c r="B1955" s="508">
        <v>45474</v>
      </c>
      <c r="C1955" s="502" t="s">
        <v>9</v>
      </c>
      <c r="D1955" s="509"/>
      <c r="E1955" s="423" t="s">
        <v>127</v>
      </c>
      <c r="F1955" s="510">
        <v>30000</v>
      </c>
      <c r="G1955" s="503" t="s">
        <v>128</v>
      </c>
    </row>
    <row r="1956" spans="2:7" x14ac:dyDescent="0.3">
      <c r="B1956" s="511">
        <v>45474</v>
      </c>
      <c r="C1956" s="504" t="s">
        <v>9</v>
      </c>
      <c r="D1956" s="512"/>
      <c r="E1956" s="397" t="s">
        <v>127</v>
      </c>
      <c r="F1956" s="513">
        <v>50000</v>
      </c>
      <c r="G1956" s="505" t="s">
        <v>128</v>
      </c>
    </row>
    <row r="1957" spans="2:7" x14ac:dyDescent="0.3">
      <c r="B1957" s="511">
        <v>45474</v>
      </c>
      <c r="C1957" s="504" t="s">
        <v>9</v>
      </c>
      <c r="D1957" s="512"/>
      <c r="E1957" s="397" t="s">
        <v>127</v>
      </c>
      <c r="F1957" s="513">
        <v>10000</v>
      </c>
      <c r="G1957" s="505" t="s">
        <v>128</v>
      </c>
    </row>
    <row r="1958" spans="2:7" x14ac:dyDescent="0.3">
      <c r="B1958" s="511">
        <v>45474</v>
      </c>
      <c r="C1958" s="504" t="s">
        <v>9</v>
      </c>
      <c r="D1958" s="512"/>
      <c r="E1958" s="397" t="s">
        <v>127</v>
      </c>
      <c r="F1958" s="513">
        <v>10000</v>
      </c>
      <c r="G1958" s="505" t="s">
        <v>128</v>
      </c>
    </row>
    <row r="1959" spans="2:7" x14ac:dyDescent="0.3">
      <c r="B1959" s="511">
        <v>45474</v>
      </c>
      <c r="C1959" s="504" t="s">
        <v>9</v>
      </c>
      <c r="D1959" s="512"/>
      <c r="E1959" s="397" t="s">
        <v>127</v>
      </c>
      <c r="F1959" s="513">
        <v>20000</v>
      </c>
      <c r="G1959" s="505" t="s">
        <v>128</v>
      </c>
    </row>
    <row r="1960" spans="2:7" x14ac:dyDescent="0.3">
      <c r="B1960" s="511">
        <v>45474</v>
      </c>
      <c r="C1960" s="504" t="s">
        <v>9</v>
      </c>
      <c r="D1960" s="512"/>
      <c r="E1960" s="397" t="s">
        <v>127</v>
      </c>
      <c r="F1960" s="513">
        <v>500000</v>
      </c>
      <c r="G1960" s="505" t="s">
        <v>128</v>
      </c>
    </row>
    <row r="1961" spans="2:7" x14ac:dyDescent="0.3">
      <c r="B1961" s="511">
        <v>45474</v>
      </c>
      <c r="C1961" s="504" t="s">
        <v>9</v>
      </c>
      <c r="D1961" s="512"/>
      <c r="E1961" s="397" t="s">
        <v>127</v>
      </c>
      <c r="F1961" s="513">
        <v>500000</v>
      </c>
      <c r="G1961" s="505" t="s">
        <v>128</v>
      </c>
    </row>
    <row r="1962" spans="2:7" x14ac:dyDescent="0.3">
      <c r="B1962" s="511">
        <v>45474</v>
      </c>
      <c r="C1962" s="504" t="s">
        <v>9</v>
      </c>
      <c r="D1962" s="512"/>
      <c r="E1962" s="397" t="s">
        <v>127</v>
      </c>
      <c r="F1962" s="513">
        <v>561000</v>
      </c>
      <c r="G1962" s="505" t="s">
        <v>128</v>
      </c>
    </row>
    <row r="1963" spans="2:7" x14ac:dyDescent="0.3">
      <c r="B1963" s="511">
        <v>45474</v>
      </c>
      <c r="C1963" s="504" t="s">
        <v>9</v>
      </c>
      <c r="D1963" s="512"/>
      <c r="E1963" s="397" t="s">
        <v>127</v>
      </c>
      <c r="F1963" s="513">
        <v>20000</v>
      </c>
      <c r="G1963" s="505" t="s">
        <v>128</v>
      </c>
    </row>
    <row r="1964" spans="2:7" x14ac:dyDescent="0.3">
      <c r="B1964" s="511">
        <v>45474</v>
      </c>
      <c r="C1964" s="504" t="s">
        <v>9</v>
      </c>
      <c r="D1964" s="512"/>
      <c r="E1964" s="397" t="s">
        <v>127</v>
      </c>
      <c r="F1964" s="513">
        <v>10000</v>
      </c>
      <c r="G1964" s="505" t="s">
        <v>128</v>
      </c>
    </row>
    <row r="1965" spans="2:7" x14ac:dyDescent="0.3">
      <c r="B1965" s="511">
        <v>45476</v>
      </c>
      <c r="C1965" s="504" t="s">
        <v>9</v>
      </c>
      <c r="D1965" s="512"/>
      <c r="E1965" s="397" t="s">
        <v>127</v>
      </c>
      <c r="F1965" s="513">
        <v>260000</v>
      </c>
      <c r="G1965" s="505" t="s">
        <v>128</v>
      </c>
    </row>
    <row r="1966" spans="2:7" x14ac:dyDescent="0.3">
      <c r="B1966" s="511">
        <v>45476</v>
      </c>
      <c r="C1966" s="504" t="s">
        <v>9</v>
      </c>
      <c r="D1966" s="512"/>
      <c r="E1966" s="397" t="s">
        <v>127</v>
      </c>
      <c r="F1966" s="513">
        <v>10000</v>
      </c>
      <c r="G1966" s="505" t="s">
        <v>128</v>
      </c>
    </row>
    <row r="1967" spans="2:7" x14ac:dyDescent="0.3">
      <c r="B1967" s="511">
        <v>45477</v>
      </c>
      <c r="C1967" s="504" t="s">
        <v>9</v>
      </c>
      <c r="D1967" s="512"/>
      <c r="E1967" s="397" t="s">
        <v>127</v>
      </c>
      <c r="F1967" s="513">
        <v>10000</v>
      </c>
      <c r="G1967" s="505" t="s">
        <v>128</v>
      </c>
    </row>
    <row r="1968" spans="2:7" x14ac:dyDescent="0.3">
      <c r="B1968" s="511">
        <v>45478</v>
      </c>
      <c r="C1968" s="504" t="s">
        <v>9</v>
      </c>
      <c r="D1968" s="512"/>
      <c r="E1968" s="397" t="s">
        <v>127</v>
      </c>
      <c r="F1968" s="513">
        <v>10000</v>
      </c>
      <c r="G1968" s="505" t="s">
        <v>128</v>
      </c>
    </row>
    <row r="1969" spans="2:7" x14ac:dyDescent="0.3">
      <c r="B1969" s="511">
        <v>45478</v>
      </c>
      <c r="C1969" s="504" t="s">
        <v>9</v>
      </c>
      <c r="D1969" s="512"/>
      <c r="E1969" s="397" t="s">
        <v>127</v>
      </c>
      <c r="F1969" s="513">
        <v>100000</v>
      </c>
      <c r="G1969" s="505" t="s">
        <v>128</v>
      </c>
    </row>
    <row r="1970" spans="2:7" x14ac:dyDescent="0.3">
      <c r="B1970" s="511">
        <v>45480</v>
      </c>
      <c r="C1970" s="504" t="s">
        <v>9</v>
      </c>
      <c r="D1970" s="512"/>
      <c r="E1970" s="397" t="s">
        <v>127</v>
      </c>
      <c r="F1970" s="513">
        <v>10000</v>
      </c>
      <c r="G1970" s="505" t="s">
        <v>128</v>
      </c>
    </row>
    <row r="1971" spans="2:7" x14ac:dyDescent="0.3">
      <c r="B1971" s="511">
        <v>45480</v>
      </c>
      <c r="C1971" s="504" t="s">
        <v>9</v>
      </c>
      <c r="D1971" s="512"/>
      <c r="E1971" s="397" t="s">
        <v>127</v>
      </c>
      <c r="F1971" s="513">
        <v>10000</v>
      </c>
      <c r="G1971" s="505" t="s">
        <v>128</v>
      </c>
    </row>
    <row r="1972" spans="2:7" x14ac:dyDescent="0.3">
      <c r="B1972" s="511">
        <v>45480</v>
      </c>
      <c r="C1972" s="504" t="s">
        <v>9</v>
      </c>
      <c r="D1972" s="512"/>
      <c r="E1972" s="397" t="s">
        <v>127</v>
      </c>
      <c r="F1972" s="513">
        <v>10000</v>
      </c>
      <c r="G1972" s="505" t="s">
        <v>128</v>
      </c>
    </row>
    <row r="1973" spans="2:7" x14ac:dyDescent="0.3">
      <c r="B1973" s="511">
        <v>45481</v>
      </c>
      <c r="C1973" s="504" t="s">
        <v>9</v>
      </c>
      <c r="D1973" s="512"/>
      <c r="E1973" s="397" t="s">
        <v>127</v>
      </c>
      <c r="F1973" s="513">
        <v>490000</v>
      </c>
      <c r="G1973" s="505" t="s">
        <v>128</v>
      </c>
    </row>
    <row r="1974" spans="2:7" x14ac:dyDescent="0.3">
      <c r="B1974" s="511">
        <v>45483</v>
      </c>
      <c r="C1974" s="504" t="s">
        <v>9</v>
      </c>
      <c r="D1974" s="512"/>
      <c r="E1974" s="397" t="s">
        <v>127</v>
      </c>
      <c r="F1974" s="513">
        <v>50000</v>
      </c>
      <c r="G1974" s="505" t="s">
        <v>128</v>
      </c>
    </row>
    <row r="1975" spans="2:7" x14ac:dyDescent="0.3">
      <c r="B1975" s="511">
        <v>45483</v>
      </c>
      <c r="C1975" s="504" t="s">
        <v>9</v>
      </c>
      <c r="D1975" s="512"/>
      <c r="E1975" s="397" t="s">
        <v>127</v>
      </c>
      <c r="F1975" s="513">
        <v>10000</v>
      </c>
      <c r="G1975" s="505" t="s">
        <v>128</v>
      </c>
    </row>
    <row r="1976" spans="2:7" x14ac:dyDescent="0.3">
      <c r="B1976" s="511">
        <v>45483</v>
      </c>
      <c r="C1976" s="504" t="s">
        <v>9</v>
      </c>
      <c r="D1976" s="512"/>
      <c r="E1976" s="397" t="s">
        <v>127</v>
      </c>
      <c r="F1976" s="513">
        <v>20000</v>
      </c>
      <c r="G1976" s="505" t="s">
        <v>128</v>
      </c>
    </row>
    <row r="1977" spans="2:7" x14ac:dyDescent="0.3">
      <c r="B1977" s="511">
        <v>45483</v>
      </c>
      <c r="C1977" s="504" t="s">
        <v>9</v>
      </c>
      <c r="D1977" s="512"/>
      <c r="E1977" s="397" t="s">
        <v>127</v>
      </c>
      <c r="F1977" s="513">
        <v>10000</v>
      </c>
      <c r="G1977" s="505" t="s">
        <v>128</v>
      </c>
    </row>
    <row r="1978" spans="2:7" x14ac:dyDescent="0.3">
      <c r="B1978" s="511">
        <v>45483</v>
      </c>
      <c r="C1978" s="504" t="s">
        <v>9</v>
      </c>
      <c r="D1978" s="512"/>
      <c r="E1978" s="397" t="s">
        <v>127</v>
      </c>
      <c r="F1978" s="513">
        <v>20000</v>
      </c>
      <c r="G1978" s="505" t="s">
        <v>128</v>
      </c>
    </row>
    <row r="1979" spans="2:7" x14ac:dyDescent="0.3">
      <c r="B1979" s="511">
        <v>45483</v>
      </c>
      <c r="C1979" s="504" t="s">
        <v>9</v>
      </c>
      <c r="D1979" s="512"/>
      <c r="E1979" s="397" t="s">
        <v>127</v>
      </c>
      <c r="F1979" s="513">
        <v>20000</v>
      </c>
      <c r="G1979" s="505" t="s">
        <v>128</v>
      </c>
    </row>
    <row r="1980" spans="2:7" x14ac:dyDescent="0.3">
      <c r="B1980" s="511">
        <v>45484</v>
      </c>
      <c r="C1980" s="504" t="s">
        <v>9</v>
      </c>
      <c r="D1980" s="512"/>
      <c r="E1980" s="397" t="s">
        <v>127</v>
      </c>
      <c r="F1980" s="513">
        <v>30000</v>
      </c>
      <c r="G1980" s="505" t="s">
        <v>128</v>
      </c>
    </row>
    <row r="1981" spans="2:7" x14ac:dyDescent="0.3">
      <c r="B1981" s="511">
        <v>45485</v>
      </c>
      <c r="C1981" s="504" t="s">
        <v>9</v>
      </c>
      <c r="D1981" s="512"/>
      <c r="E1981" s="397" t="s">
        <v>127</v>
      </c>
      <c r="F1981" s="513">
        <v>80000</v>
      </c>
      <c r="G1981" s="505" t="s">
        <v>128</v>
      </c>
    </row>
    <row r="1982" spans="2:7" x14ac:dyDescent="0.3">
      <c r="B1982" s="511">
        <v>45488</v>
      </c>
      <c r="C1982" s="504" t="s">
        <v>9</v>
      </c>
      <c r="D1982" s="512"/>
      <c r="E1982" s="397" t="s">
        <v>127</v>
      </c>
      <c r="F1982" s="513">
        <v>50000</v>
      </c>
      <c r="G1982" s="505" t="s">
        <v>128</v>
      </c>
    </row>
    <row r="1983" spans="2:7" x14ac:dyDescent="0.3">
      <c r="B1983" s="511">
        <v>45490</v>
      </c>
      <c r="C1983" s="504" t="s">
        <v>9</v>
      </c>
      <c r="D1983" s="512"/>
      <c r="E1983" s="397" t="s">
        <v>127</v>
      </c>
      <c r="F1983" s="513">
        <v>1185000</v>
      </c>
      <c r="G1983" s="505" t="s">
        <v>128</v>
      </c>
    </row>
    <row r="1984" spans="2:7" x14ac:dyDescent="0.3">
      <c r="B1984" s="511">
        <v>45491</v>
      </c>
      <c r="C1984" s="504" t="s">
        <v>9</v>
      </c>
      <c r="D1984" s="512"/>
      <c r="E1984" s="397" t="s">
        <v>127</v>
      </c>
      <c r="F1984" s="513">
        <v>10000</v>
      </c>
      <c r="G1984" s="505" t="s">
        <v>128</v>
      </c>
    </row>
    <row r="1985" spans="2:7" x14ac:dyDescent="0.3">
      <c r="B1985" s="511">
        <v>45492</v>
      </c>
      <c r="C1985" s="504" t="s">
        <v>9</v>
      </c>
      <c r="D1985" s="512"/>
      <c r="E1985" s="397" t="s">
        <v>127</v>
      </c>
      <c r="F1985" s="513">
        <v>2000000</v>
      </c>
      <c r="G1985" s="505" t="s">
        <v>128</v>
      </c>
    </row>
    <row r="1986" spans="2:7" x14ac:dyDescent="0.3">
      <c r="B1986" s="511">
        <v>45492</v>
      </c>
      <c r="C1986" s="504" t="s">
        <v>9</v>
      </c>
      <c r="D1986" s="512"/>
      <c r="E1986" s="397" t="s">
        <v>127</v>
      </c>
      <c r="F1986" s="513">
        <v>1500000</v>
      </c>
      <c r="G1986" s="505" t="s">
        <v>128</v>
      </c>
    </row>
    <row r="1987" spans="2:7" x14ac:dyDescent="0.3">
      <c r="B1987" s="511">
        <v>45492</v>
      </c>
      <c r="C1987" s="504" t="s">
        <v>9</v>
      </c>
      <c r="D1987" s="512"/>
      <c r="E1987" s="397" t="s">
        <v>127</v>
      </c>
      <c r="F1987" s="513">
        <v>30000</v>
      </c>
      <c r="G1987" s="505" t="s">
        <v>128</v>
      </c>
    </row>
    <row r="1988" spans="2:7" x14ac:dyDescent="0.3">
      <c r="B1988" s="511">
        <v>45497</v>
      </c>
      <c r="C1988" s="504" t="s">
        <v>9</v>
      </c>
      <c r="D1988" s="512"/>
      <c r="E1988" s="397" t="s">
        <v>127</v>
      </c>
      <c r="F1988" s="513">
        <v>290000</v>
      </c>
      <c r="G1988" s="505" t="s">
        <v>128</v>
      </c>
    </row>
    <row r="1989" spans="2:7" x14ac:dyDescent="0.3">
      <c r="B1989" s="511">
        <v>45498</v>
      </c>
      <c r="C1989" s="504" t="s">
        <v>9</v>
      </c>
      <c r="D1989" s="512"/>
      <c r="E1989" s="397" t="s">
        <v>127</v>
      </c>
      <c r="F1989" s="513">
        <v>10000</v>
      </c>
      <c r="G1989" s="505" t="s">
        <v>128</v>
      </c>
    </row>
    <row r="1990" spans="2:7" x14ac:dyDescent="0.3">
      <c r="B1990" s="511">
        <v>45502</v>
      </c>
      <c r="C1990" s="504" t="s">
        <v>9</v>
      </c>
      <c r="D1990" s="512"/>
      <c r="E1990" s="397" t="s">
        <v>127</v>
      </c>
      <c r="F1990" s="513">
        <v>10000</v>
      </c>
      <c r="G1990" s="505" t="s">
        <v>128</v>
      </c>
    </row>
    <row r="1991" spans="2:7" x14ac:dyDescent="0.3">
      <c r="B1991" s="511">
        <v>45502</v>
      </c>
      <c r="C1991" s="504" t="s">
        <v>9</v>
      </c>
      <c r="D1991" s="512"/>
      <c r="E1991" s="397" t="s">
        <v>127</v>
      </c>
      <c r="F1991" s="513">
        <v>50000</v>
      </c>
      <c r="G1991" s="505" t="s">
        <v>128</v>
      </c>
    </row>
    <row r="1992" spans="2:7" x14ac:dyDescent="0.3">
      <c r="B1992" s="511">
        <v>45502</v>
      </c>
      <c r="C1992" s="504" t="s">
        <v>9</v>
      </c>
      <c r="D1992" s="512"/>
      <c r="E1992" s="397" t="s">
        <v>127</v>
      </c>
      <c r="F1992" s="513">
        <v>1115000</v>
      </c>
      <c r="G1992" s="505" t="s">
        <v>128</v>
      </c>
    </row>
    <row r="1993" spans="2:7" x14ac:dyDescent="0.3">
      <c r="B1993" s="511">
        <v>45503</v>
      </c>
      <c r="C1993" s="504" t="s">
        <v>9</v>
      </c>
      <c r="D1993" s="512"/>
      <c r="E1993" s="397" t="s">
        <v>127</v>
      </c>
      <c r="F1993" s="513">
        <v>100000</v>
      </c>
      <c r="G1993" s="505" t="s">
        <v>128</v>
      </c>
    </row>
    <row r="1994" spans="2:7" x14ac:dyDescent="0.3">
      <c r="B1994" s="511">
        <v>45504</v>
      </c>
      <c r="C1994" s="504" t="s">
        <v>9</v>
      </c>
      <c r="D1994" s="512"/>
      <c r="E1994" s="397" t="s">
        <v>127</v>
      </c>
      <c r="F1994" s="513">
        <v>50000</v>
      </c>
      <c r="G1994" s="505" t="s">
        <v>128</v>
      </c>
    </row>
    <row r="1995" spans="2:7" x14ac:dyDescent="0.3">
      <c r="B1995" s="511">
        <v>45504</v>
      </c>
      <c r="C1995" s="504" t="s">
        <v>9</v>
      </c>
      <c r="D1995" s="512"/>
      <c r="E1995" s="397" t="s">
        <v>127</v>
      </c>
      <c r="F1995" s="513">
        <v>10000</v>
      </c>
      <c r="G1995" s="505" t="s">
        <v>128</v>
      </c>
    </row>
    <row r="1996" spans="2:7" x14ac:dyDescent="0.3">
      <c r="B1996" s="511">
        <v>45504</v>
      </c>
      <c r="C1996" s="504" t="s">
        <v>9</v>
      </c>
      <c r="D1996" s="512"/>
      <c r="E1996" s="397" t="s">
        <v>127</v>
      </c>
      <c r="F1996" s="513">
        <v>75000</v>
      </c>
      <c r="G1996" s="505" t="s">
        <v>128</v>
      </c>
    </row>
    <row r="1997" spans="2:7" x14ac:dyDescent="0.3">
      <c r="B1997" s="511">
        <v>45504</v>
      </c>
      <c r="C1997" s="504" t="s">
        <v>9</v>
      </c>
      <c r="D1997" s="512"/>
      <c r="E1997" s="397" t="s">
        <v>127</v>
      </c>
      <c r="F1997" s="513">
        <v>10000</v>
      </c>
      <c r="G1997" s="505" t="s">
        <v>128</v>
      </c>
    </row>
    <row r="1998" spans="2:7" ht="17.25" thickBot="1" x14ac:dyDescent="0.35">
      <c r="B1998" s="514">
        <v>45504</v>
      </c>
      <c r="C1998" s="506" t="s">
        <v>743</v>
      </c>
      <c r="D1998" s="515"/>
      <c r="E1998" s="507" t="s">
        <v>751</v>
      </c>
      <c r="F1998" s="516">
        <v>20000</v>
      </c>
      <c r="G1998" s="321" t="s">
        <v>784</v>
      </c>
    </row>
    <row r="1999" spans="2:7" x14ac:dyDescent="0.3">
      <c r="B1999" s="508">
        <v>45505</v>
      </c>
      <c r="C1999" s="502" t="s">
        <v>9</v>
      </c>
      <c r="D1999" s="509"/>
      <c r="E1999" s="423" t="s">
        <v>127</v>
      </c>
      <c r="F1999" s="510">
        <v>30000</v>
      </c>
      <c r="G1999" s="503" t="s">
        <v>128</v>
      </c>
    </row>
    <row r="2000" spans="2:7" x14ac:dyDescent="0.3">
      <c r="B2000" s="511">
        <v>45505</v>
      </c>
      <c r="C2000" s="504" t="s">
        <v>9</v>
      </c>
      <c r="D2000" s="512"/>
      <c r="E2000" s="397" t="s">
        <v>127</v>
      </c>
      <c r="F2000" s="513">
        <v>10000</v>
      </c>
      <c r="G2000" s="505" t="s">
        <v>128</v>
      </c>
    </row>
    <row r="2001" spans="2:7" x14ac:dyDescent="0.3">
      <c r="B2001" s="511">
        <v>45505</v>
      </c>
      <c r="C2001" s="504" t="s">
        <v>9</v>
      </c>
      <c r="D2001" s="512"/>
      <c r="E2001" s="397" t="s">
        <v>127</v>
      </c>
      <c r="F2001" s="513">
        <v>60000</v>
      </c>
      <c r="G2001" s="505" t="s">
        <v>128</v>
      </c>
    </row>
    <row r="2002" spans="2:7" x14ac:dyDescent="0.3">
      <c r="B2002" s="511">
        <v>45505</v>
      </c>
      <c r="C2002" s="504" t="s">
        <v>9</v>
      </c>
      <c r="D2002" s="512"/>
      <c r="E2002" s="397" t="s">
        <v>127</v>
      </c>
      <c r="F2002" s="513">
        <v>10000</v>
      </c>
      <c r="G2002" s="505" t="s">
        <v>128</v>
      </c>
    </row>
    <row r="2003" spans="2:7" x14ac:dyDescent="0.3">
      <c r="B2003" s="511">
        <v>45505</v>
      </c>
      <c r="C2003" s="504" t="s">
        <v>9</v>
      </c>
      <c r="D2003" s="512"/>
      <c r="E2003" s="397" t="s">
        <v>127</v>
      </c>
      <c r="F2003" s="513">
        <v>10000</v>
      </c>
      <c r="G2003" s="505" t="s">
        <v>128</v>
      </c>
    </row>
    <row r="2004" spans="2:7" x14ac:dyDescent="0.3">
      <c r="B2004" s="511">
        <v>45505</v>
      </c>
      <c r="C2004" s="504" t="s">
        <v>9</v>
      </c>
      <c r="D2004" s="512"/>
      <c r="E2004" s="397" t="s">
        <v>127</v>
      </c>
      <c r="F2004" s="513">
        <v>10000</v>
      </c>
      <c r="G2004" s="505" t="s">
        <v>128</v>
      </c>
    </row>
    <row r="2005" spans="2:7" x14ac:dyDescent="0.3">
      <c r="B2005" s="511">
        <v>45509</v>
      </c>
      <c r="C2005" s="504" t="s">
        <v>9</v>
      </c>
      <c r="D2005" s="512"/>
      <c r="E2005" s="397" t="s">
        <v>127</v>
      </c>
      <c r="F2005" s="513">
        <v>100000</v>
      </c>
      <c r="G2005" s="505" t="s">
        <v>128</v>
      </c>
    </row>
    <row r="2006" spans="2:7" x14ac:dyDescent="0.3">
      <c r="B2006" s="511">
        <v>45509</v>
      </c>
      <c r="C2006" s="504" t="s">
        <v>9</v>
      </c>
      <c r="D2006" s="512"/>
      <c r="E2006" s="397" t="s">
        <v>127</v>
      </c>
      <c r="F2006" s="513">
        <v>10000</v>
      </c>
      <c r="G2006" s="505" t="s">
        <v>128</v>
      </c>
    </row>
    <row r="2007" spans="2:7" x14ac:dyDescent="0.3">
      <c r="B2007" s="511">
        <v>45509</v>
      </c>
      <c r="C2007" s="504" t="s">
        <v>9</v>
      </c>
      <c r="D2007" s="512"/>
      <c r="E2007" s="397" t="s">
        <v>127</v>
      </c>
      <c r="F2007" s="513">
        <v>200000</v>
      </c>
      <c r="G2007" s="505" t="s">
        <v>128</v>
      </c>
    </row>
    <row r="2008" spans="2:7" x14ac:dyDescent="0.3">
      <c r="B2008" s="511">
        <v>45511</v>
      </c>
      <c r="C2008" s="504" t="s">
        <v>9</v>
      </c>
      <c r="D2008" s="512"/>
      <c r="E2008" s="397" t="s">
        <v>127</v>
      </c>
      <c r="F2008" s="513">
        <v>490000</v>
      </c>
      <c r="G2008" s="505" t="s">
        <v>128</v>
      </c>
    </row>
    <row r="2009" spans="2:7" x14ac:dyDescent="0.3">
      <c r="B2009" s="511">
        <v>45512</v>
      </c>
      <c r="C2009" s="504" t="s">
        <v>9</v>
      </c>
      <c r="D2009" s="512"/>
      <c r="E2009" s="397" t="s">
        <v>127</v>
      </c>
      <c r="F2009" s="513">
        <v>10000</v>
      </c>
      <c r="G2009" s="505" t="s">
        <v>128</v>
      </c>
    </row>
    <row r="2010" spans="2:7" x14ac:dyDescent="0.3">
      <c r="B2010" s="511">
        <v>45513</v>
      </c>
      <c r="C2010" s="504" t="s">
        <v>9</v>
      </c>
      <c r="D2010" s="512"/>
      <c r="E2010" s="397" t="s">
        <v>127</v>
      </c>
      <c r="F2010" s="513">
        <v>20000</v>
      </c>
      <c r="G2010" s="505" t="s">
        <v>128</v>
      </c>
    </row>
    <row r="2011" spans="2:7" x14ac:dyDescent="0.3">
      <c r="B2011" s="511">
        <v>45513</v>
      </c>
      <c r="C2011" s="504" t="s">
        <v>9</v>
      </c>
      <c r="D2011" s="512"/>
      <c r="E2011" s="397" t="s">
        <v>127</v>
      </c>
      <c r="F2011" s="513">
        <v>20000</v>
      </c>
      <c r="G2011" s="505" t="s">
        <v>128</v>
      </c>
    </row>
    <row r="2012" spans="2:7" x14ac:dyDescent="0.3">
      <c r="B2012" s="511">
        <v>45513</v>
      </c>
      <c r="C2012" s="504" t="s">
        <v>9</v>
      </c>
      <c r="D2012" s="512"/>
      <c r="E2012" s="397" t="s">
        <v>127</v>
      </c>
      <c r="F2012" s="513">
        <v>20000</v>
      </c>
      <c r="G2012" s="505" t="s">
        <v>128</v>
      </c>
    </row>
    <row r="2013" spans="2:7" x14ac:dyDescent="0.3">
      <c r="B2013" s="511">
        <v>45515</v>
      </c>
      <c r="C2013" s="504" t="s">
        <v>9</v>
      </c>
      <c r="D2013" s="512"/>
      <c r="E2013" s="397" t="s">
        <v>127</v>
      </c>
      <c r="F2013" s="513">
        <v>30000</v>
      </c>
      <c r="G2013" s="505" t="s">
        <v>128</v>
      </c>
    </row>
    <row r="2014" spans="2:7" x14ac:dyDescent="0.3">
      <c r="B2014" s="511">
        <v>45516</v>
      </c>
      <c r="C2014" s="504" t="s">
        <v>9</v>
      </c>
      <c r="D2014" s="512"/>
      <c r="E2014" s="397" t="s">
        <v>127</v>
      </c>
      <c r="F2014" s="513">
        <v>50000</v>
      </c>
      <c r="G2014" s="505" t="s">
        <v>128</v>
      </c>
    </row>
    <row r="2015" spans="2:7" x14ac:dyDescent="0.3">
      <c r="B2015" s="511">
        <v>45516</v>
      </c>
      <c r="C2015" s="504" t="s">
        <v>9</v>
      </c>
      <c r="D2015" s="512"/>
      <c r="E2015" s="397" t="s">
        <v>127</v>
      </c>
      <c r="F2015" s="513">
        <v>30000</v>
      </c>
      <c r="G2015" s="505" t="s">
        <v>128</v>
      </c>
    </row>
    <row r="2016" spans="2:7" x14ac:dyDescent="0.3">
      <c r="B2016" s="511">
        <v>45516</v>
      </c>
      <c r="C2016" s="504" t="s">
        <v>9</v>
      </c>
      <c r="D2016" s="512"/>
      <c r="E2016" s="397" t="s">
        <v>127</v>
      </c>
      <c r="F2016" s="513">
        <v>10000</v>
      </c>
      <c r="G2016" s="505" t="s">
        <v>128</v>
      </c>
    </row>
    <row r="2017" spans="2:7" x14ac:dyDescent="0.3">
      <c r="B2017" s="511">
        <v>45516</v>
      </c>
      <c r="C2017" s="504" t="s">
        <v>9</v>
      </c>
      <c r="D2017" s="512"/>
      <c r="E2017" s="397" t="s">
        <v>127</v>
      </c>
      <c r="F2017" s="513">
        <v>10000</v>
      </c>
      <c r="G2017" s="505" t="s">
        <v>128</v>
      </c>
    </row>
    <row r="2018" spans="2:7" x14ac:dyDescent="0.3">
      <c r="B2018" s="511">
        <v>45518</v>
      </c>
      <c r="C2018" s="504" t="s">
        <v>9</v>
      </c>
      <c r="D2018" s="512"/>
      <c r="E2018" s="397" t="s">
        <v>127</v>
      </c>
      <c r="F2018" s="513">
        <v>80000</v>
      </c>
      <c r="G2018" s="505" t="s">
        <v>128</v>
      </c>
    </row>
    <row r="2019" spans="2:7" x14ac:dyDescent="0.3">
      <c r="B2019" s="511">
        <v>45520</v>
      </c>
      <c r="C2019" s="504" t="s">
        <v>9</v>
      </c>
      <c r="D2019" s="512"/>
      <c r="E2019" s="397" t="s">
        <v>127</v>
      </c>
      <c r="F2019" s="513">
        <v>50000</v>
      </c>
      <c r="G2019" s="505" t="s">
        <v>128</v>
      </c>
    </row>
    <row r="2020" spans="2:7" x14ac:dyDescent="0.3">
      <c r="B2020" s="511">
        <v>45523</v>
      </c>
      <c r="C2020" s="504" t="s">
        <v>9</v>
      </c>
      <c r="D2020" s="512"/>
      <c r="E2020" s="397" t="s">
        <v>127</v>
      </c>
      <c r="F2020" s="513">
        <v>1185000</v>
      </c>
      <c r="G2020" s="505" t="s">
        <v>128</v>
      </c>
    </row>
    <row r="2021" spans="2:7" x14ac:dyDescent="0.3">
      <c r="B2021" s="511">
        <v>45524</v>
      </c>
      <c r="C2021" s="504" t="s">
        <v>9</v>
      </c>
      <c r="D2021" s="512"/>
      <c r="E2021" s="397" t="s">
        <v>127</v>
      </c>
      <c r="F2021" s="513">
        <v>20000</v>
      </c>
      <c r="G2021" s="505" t="s">
        <v>128</v>
      </c>
    </row>
    <row r="2022" spans="2:7" x14ac:dyDescent="0.3">
      <c r="B2022" s="511">
        <v>45524</v>
      </c>
      <c r="C2022" s="504" t="s">
        <v>9</v>
      </c>
      <c r="D2022" s="512"/>
      <c r="E2022" s="397" t="s">
        <v>127</v>
      </c>
      <c r="F2022" s="513">
        <v>20000</v>
      </c>
      <c r="G2022" s="505" t="s">
        <v>128</v>
      </c>
    </row>
    <row r="2023" spans="2:7" x14ac:dyDescent="0.3">
      <c r="B2023" s="511">
        <v>45525</v>
      </c>
      <c r="C2023" s="504" t="s">
        <v>9</v>
      </c>
      <c r="D2023" s="512"/>
      <c r="E2023" s="397" t="s">
        <v>127</v>
      </c>
      <c r="F2023" s="513">
        <v>30000</v>
      </c>
      <c r="G2023" s="505" t="s">
        <v>128</v>
      </c>
    </row>
    <row r="2024" spans="2:7" x14ac:dyDescent="0.3">
      <c r="B2024" s="511">
        <v>45525</v>
      </c>
      <c r="C2024" s="504" t="s">
        <v>9</v>
      </c>
      <c r="D2024" s="512"/>
      <c r="E2024" s="397" t="s">
        <v>127</v>
      </c>
      <c r="F2024" s="513">
        <v>10000</v>
      </c>
      <c r="G2024" s="505" t="s">
        <v>128</v>
      </c>
    </row>
    <row r="2025" spans="2:7" x14ac:dyDescent="0.3">
      <c r="B2025" s="511">
        <v>45526</v>
      </c>
      <c r="C2025" s="504" t="s">
        <v>9</v>
      </c>
      <c r="D2025" s="512"/>
      <c r="E2025" s="397" t="s">
        <v>127</v>
      </c>
      <c r="F2025" s="513">
        <v>200000</v>
      </c>
      <c r="G2025" s="505" t="s">
        <v>128</v>
      </c>
    </row>
    <row r="2026" spans="2:7" x14ac:dyDescent="0.3">
      <c r="B2026" s="511">
        <v>45527</v>
      </c>
      <c r="C2026" s="504" t="s">
        <v>9</v>
      </c>
      <c r="D2026" s="512"/>
      <c r="E2026" s="397" t="s">
        <v>127</v>
      </c>
      <c r="F2026" s="513">
        <v>70000</v>
      </c>
      <c r="G2026" s="505" t="s">
        <v>128</v>
      </c>
    </row>
    <row r="2027" spans="2:7" x14ac:dyDescent="0.3">
      <c r="B2027" s="511">
        <v>45530</v>
      </c>
      <c r="C2027" s="504" t="s">
        <v>9</v>
      </c>
      <c r="D2027" s="512"/>
      <c r="E2027" s="397" t="s">
        <v>127</v>
      </c>
      <c r="F2027" s="513">
        <v>1000000</v>
      </c>
      <c r="G2027" s="505" t="s">
        <v>128</v>
      </c>
    </row>
    <row r="2028" spans="2:7" x14ac:dyDescent="0.3">
      <c r="B2028" s="511">
        <v>45530</v>
      </c>
      <c r="C2028" s="504" t="s">
        <v>9</v>
      </c>
      <c r="D2028" s="512"/>
      <c r="E2028" s="397" t="s">
        <v>127</v>
      </c>
      <c r="F2028" s="513">
        <v>30000</v>
      </c>
      <c r="G2028" s="505" t="s">
        <v>128</v>
      </c>
    </row>
    <row r="2029" spans="2:7" x14ac:dyDescent="0.3">
      <c r="B2029" s="511">
        <v>45531</v>
      </c>
      <c r="C2029" s="504" t="s">
        <v>9</v>
      </c>
      <c r="D2029" s="512"/>
      <c r="E2029" s="397" t="s">
        <v>127</v>
      </c>
      <c r="F2029" s="513">
        <v>50000</v>
      </c>
      <c r="G2029" s="505" t="s">
        <v>128</v>
      </c>
    </row>
    <row r="2030" spans="2:7" x14ac:dyDescent="0.3">
      <c r="B2030" s="511">
        <v>45531</v>
      </c>
      <c r="C2030" s="504" t="s">
        <v>9</v>
      </c>
      <c r="D2030" s="512"/>
      <c r="E2030" s="397" t="s">
        <v>127</v>
      </c>
      <c r="F2030" s="513">
        <v>100000</v>
      </c>
      <c r="G2030" s="505" t="s">
        <v>128</v>
      </c>
    </row>
    <row r="2031" spans="2:7" x14ac:dyDescent="0.3">
      <c r="B2031" s="511">
        <v>45532</v>
      </c>
      <c r="C2031" s="504" t="s">
        <v>9</v>
      </c>
      <c r="D2031" s="512"/>
      <c r="E2031" s="397" t="s">
        <v>127</v>
      </c>
      <c r="F2031" s="513">
        <v>1145000</v>
      </c>
      <c r="G2031" s="505" t="s">
        <v>128</v>
      </c>
    </row>
    <row r="2032" spans="2:7" x14ac:dyDescent="0.3">
      <c r="B2032" s="511">
        <v>45532</v>
      </c>
      <c r="C2032" s="504" t="s">
        <v>9</v>
      </c>
      <c r="D2032" s="512"/>
      <c r="E2032" s="397" t="s">
        <v>127</v>
      </c>
      <c r="F2032" s="513">
        <v>10000</v>
      </c>
      <c r="G2032" s="505" t="s">
        <v>128</v>
      </c>
    </row>
    <row r="2033" spans="2:7" x14ac:dyDescent="0.3">
      <c r="B2033" s="511">
        <v>45533</v>
      </c>
      <c r="C2033" s="504" t="s">
        <v>9</v>
      </c>
      <c r="D2033" s="512"/>
      <c r="E2033" s="397" t="s">
        <v>127</v>
      </c>
      <c r="F2033" s="513">
        <v>10000</v>
      </c>
      <c r="G2033" s="505" t="s">
        <v>128</v>
      </c>
    </row>
    <row r="2034" spans="2:7" x14ac:dyDescent="0.3">
      <c r="B2034" s="511">
        <v>45533</v>
      </c>
      <c r="C2034" s="504" t="s">
        <v>9</v>
      </c>
      <c r="D2034" s="512"/>
      <c r="E2034" s="397" t="s">
        <v>127</v>
      </c>
      <c r="F2034" s="513">
        <v>10000</v>
      </c>
      <c r="G2034" s="505" t="s">
        <v>128</v>
      </c>
    </row>
    <row r="2035" spans="2:7" x14ac:dyDescent="0.3">
      <c r="B2035" s="511">
        <v>45534</v>
      </c>
      <c r="C2035" s="504" t="s">
        <v>9</v>
      </c>
      <c r="D2035" s="512"/>
      <c r="E2035" s="397" t="s">
        <v>127</v>
      </c>
      <c r="F2035" s="513">
        <v>15000</v>
      </c>
      <c r="G2035" s="505" t="s">
        <v>128</v>
      </c>
    </row>
    <row r="2036" spans="2:7" ht="17.25" thickBot="1" x14ac:dyDescent="0.35">
      <c r="B2036" s="514">
        <v>45534</v>
      </c>
      <c r="C2036" s="506" t="s">
        <v>743</v>
      </c>
      <c r="D2036" s="515"/>
      <c r="E2036" s="507" t="s">
        <v>751</v>
      </c>
      <c r="F2036" s="516">
        <v>10000</v>
      </c>
      <c r="G2036" s="321" t="s">
        <v>784</v>
      </c>
    </row>
    <row r="2037" spans="2:7" x14ac:dyDescent="0.3">
      <c r="B2037" s="508">
        <v>45536</v>
      </c>
      <c r="C2037" s="502" t="s">
        <v>9</v>
      </c>
      <c r="D2037" s="509"/>
      <c r="E2037" s="423" t="s">
        <v>127</v>
      </c>
      <c r="F2037" s="510">
        <v>30000</v>
      </c>
      <c r="G2037" s="503" t="s">
        <v>128</v>
      </c>
    </row>
    <row r="2038" spans="2:7" x14ac:dyDescent="0.3">
      <c r="B2038" s="511">
        <v>45536</v>
      </c>
      <c r="C2038" s="504" t="s">
        <v>9</v>
      </c>
      <c r="D2038" s="512"/>
      <c r="E2038" s="397" t="s">
        <v>127</v>
      </c>
      <c r="F2038" s="513">
        <v>10000</v>
      </c>
      <c r="G2038" s="505" t="s">
        <v>128</v>
      </c>
    </row>
    <row r="2039" spans="2:7" x14ac:dyDescent="0.3">
      <c r="B2039" s="511">
        <v>45536</v>
      </c>
      <c r="C2039" s="504" t="s">
        <v>9</v>
      </c>
      <c r="D2039" s="512"/>
      <c r="E2039" s="397" t="s">
        <v>127</v>
      </c>
      <c r="F2039" s="513">
        <v>10000</v>
      </c>
      <c r="G2039" s="505" t="s">
        <v>128</v>
      </c>
    </row>
    <row r="2040" spans="2:7" x14ac:dyDescent="0.3">
      <c r="B2040" s="511">
        <v>45537</v>
      </c>
      <c r="C2040" s="504" t="s">
        <v>9</v>
      </c>
      <c r="D2040" s="512"/>
      <c r="E2040" s="397" t="s">
        <v>127</v>
      </c>
      <c r="F2040" s="513">
        <v>10000</v>
      </c>
      <c r="G2040" s="505" t="s">
        <v>128</v>
      </c>
    </row>
    <row r="2041" spans="2:7" x14ac:dyDescent="0.3">
      <c r="B2041" s="511">
        <v>45537</v>
      </c>
      <c r="C2041" s="504" t="s">
        <v>9</v>
      </c>
      <c r="D2041" s="512"/>
      <c r="E2041" s="397" t="s">
        <v>127</v>
      </c>
      <c r="F2041" s="513">
        <v>10000</v>
      </c>
      <c r="G2041" s="505" t="s">
        <v>128</v>
      </c>
    </row>
    <row r="2042" spans="2:7" x14ac:dyDescent="0.3">
      <c r="B2042" s="511">
        <v>45537</v>
      </c>
      <c r="C2042" s="504" t="s">
        <v>9</v>
      </c>
      <c r="D2042" s="512"/>
      <c r="E2042" s="397" t="s">
        <v>127</v>
      </c>
      <c r="F2042" s="513">
        <v>50000</v>
      </c>
      <c r="G2042" s="505" t="s">
        <v>128</v>
      </c>
    </row>
    <row r="2043" spans="2:7" x14ac:dyDescent="0.3">
      <c r="B2043" s="511">
        <v>45537</v>
      </c>
      <c r="C2043" s="504" t="s">
        <v>9</v>
      </c>
      <c r="D2043" s="512"/>
      <c r="E2043" s="397" t="s">
        <v>127</v>
      </c>
      <c r="F2043" s="513">
        <v>10000</v>
      </c>
      <c r="G2043" s="505" t="s">
        <v>128</v>
      </c>
    </row>
    <row r="2044" spans="2:7" x14ac:dyDescent="0.3">
      <c r="B2044" s="511">
        <v>45537</v>
      </c>
      <c r="C2044" s="504" t="s">
        <v>9</v>
      </c>
      <c r="D2044" s="512"/>
      <c r="E2044" s="397" t="s">
        <v>127</v>
      </c>
      <c r="F2044" s="513">
        <v>60000</v>
      </c>
      <c r="G2044" s="505" t="s">
        <v>128</v>
      </c>
    </row>
    <row r="2045" spans="2:7" x14ac:dyDescent="0.3">
      <c r="B2045" s="511">
        <v>45537</v>
      </c>
      <c r="C2045" s="504" t="s">
        <v>9</v>
      </c>
      <c r="D2045" s="512"/>
      <c r="E2045" s="397" t="s">
        <v>127</v>
      </c>
      <c r="F2045" s="513">
        <v>20000</v>
      </c>
      <c r="G2045" s="505" t="s">
        <v>128</v>
      </c>
    </row>
    <row r="2046" spans="2:7" x14ac:dyDescent="0.3">
      <c r="B2046" s="511">
        <v>45538</v>
      </c>
      <c r="C2046" s="504" t="s">
        <v>9</v>
      </c>
      <c r="D2046" s="512"/>
      <c r="E2046" s="397" t="s">
        <v>127</v>
      </c>
      <c r="F2046" s="513">
        <v>10000</v>
      </c>
      <c r="G2046" s="505" t="s">
        <v>128</v>
      </c>
    </row>
    <row r="2047" spans="2:7" x14ac:dyDescent="0.3">
      <c r="B2047" s="511">
        <v>45539</v>
      </c>
      <c r="C2047" s="504" t="s">
        <v>9</v>
      </c>
      <c r="D2047" s="512"/>
      <c r="E2047" s="397" t="s">
        <v>127</v>
      </c>
      <c r="F2047" s="513">
        <v>200000</v>
      </c>
      <c r="G2047" s="505" t="s">
        <v>128</v>
      </c>
    </row>
    <row r="2048" spans="2:7" x14ac:dyDescent="0.3">
      <c r="B2048" s="511">
        <v>45540</v>
      </c>
      <c r="C2048" s="504" t="s">
        <v>9</v>
      </c>
      <c r="D2048" s="512"/>
      <c r="E2048" s="397" t="s">
        <v>127</v>
      </c>
      <c r="F2048" s="513">
        <v>100000</v>
      </c>
      <c r="G2048" s="505" t="s">
        <v>128</v>
      </c>
    </row>
    <row r="2049" spans="2:7" x14ac:dyDescent="0.3">
      <c r="B2049" s="511">
        <v>45540</v>
      </c>
      <c r="C2049" s="504" t="s">
        <v>9</v>
      </c>
      <c r="D2049" s="512"/>
      <c r="E2049" s="397" t="s">
        <v>127</v>
      </c>
      <c r="F2049" s="513">
        <v>10000</v>
      </c>
      <c r="G2049" s="505" t="s">
        <v>128</v>
      </c>
    </row>
    <row r="2050" spans="2:7" x14ac:dyDescent="0.3">
      <c r="B2050" s="511">
        <v>45541</v>
      </c>
      <c r="C2050" s="504" t="s">
        <v>9</v>
      </c>
      <c r="D2050" s="512"/>
      <c r="E2050" s="397" t="s">
        <v>127</v>
      </c>
      <c r="F2050" s="513">
        <v>20000</v>
      </c>
      <c r="G2050" s="505" t="s">
        <v>128</v>
      </c>
    </row>
    <row r="2051" spans="2:7" x14ac:dyDescent="0.3">
      <c r="B2051" s="511">
        <v>45544</v>
      </c>
      <c r="C2051" s="504" t="s">
        <v>9</v>
      </c>
      <c r="D2051" s="512"/>
      <c r="E2051" s="397" t="s">
        <v>127</v>
      </c>
      <c r="F2051" s="513">
        <v>20000</v>
      </c>
      <c r="G2051" s="505" t="s">
        <v>128</v>
      </c>
    </row>
    <row r="2052" spans="2:7" x14ac:dyDescent="0.3">
      <c r="B2052" s="511">
        <v>45544</v>
      </c>
      <c r="C2052" s="504" t="s">
        <v>9</v>
      </c>
      <c r="D2052" s="512"/>
      <c r="E2052" s="397" t="s">
        <v>127</v>
      </c>
      <c r="F2052" s="513">
        <v>470000</v>
      </c>
      <c r="G2052" s="505" t="s">
        <v>128</v>
      </c>
    </row>
    <row r="2053" spans="2:7" x14ac:dyDescent="0.3">
      <c r="B2053" s="511">
        <v>45544</v>
      </c>
      <c r="C2053" s="504" t="s">
        <v>9</v>
      </c>
      <c r="D2053" s="512"/>
      <c r="E2053" s="397" t="s">
        <v>127</v>
      </c>
      <c r="F2053" s="513">
        <v>10000</v>
      </c>
      <c r="G2053" s="505" t="s">
        <v>128</v>
      </c>
    </row>
    <row r="2054" spans="2:7" x14ac:dyDescent="0.3">
      <c r="B2054" s="511">
        <v>45545</v>
      </c>
      <c r="C2054" s="504" t="s">
        <v>9</v>
      </c>
      <c r="D2054" s="512"/>
      <c r="E2054" s="397" t="s">
        <v>127</v>
      </c>
      <c r="F2054" s="513">
        <v>50000</v>
      </c>
      <c r="G2054" s="505" t="s">
        <v>128</v>
      </c>
    </row>
    <row r="2055" spans="2:7" x14ac:dyDescent="0.3">
      <c r="B2055" s="511">
        <v>45545</v>
      </c>
      <c r="C2055" s="504" t="s">
        <v>9</v>
      </c>
      <c r="D2055" s="512"/>
      <c r="E2055" s="397" t="s">
        <v>127</v>
      </c>
      <c r="F2055" s="513">
        <v>10000</v>
      </c>
      <c r="G2055" s="505" t="s">
        <v>128</v>
      </c>
    </row>
    <row r="2056" spans="2:7" x14ac:dyDescent="0.3">
      <c r="B2056" s="511">
        <v>45545</v>
      </c>
      <c r="C2056" s="504" t="s">
        <v>9</v>
      </c>
      <c r="D2056" s="512"/>
      <c r="E2056" s="397" t="s">
        <v>127</v>
      </c>
      <c r="F2056" s="513">
        <v>10000</v>
      </c>
      <c r="G2056" s="505" t="s">
        <v>128</v>
      </c>
    </row>
    <row r="2057" spans="2:7" x14ac:dyDescent="0.3">
      <c r="B2057" s="511">
        <v>45546</v>
      </c>
      <c r="C2057" s="504" t="s">
        <v>9</v>
      </c>
      <c r="D2057" s="512"/>
      <c r="E2057" s="397" t="s">
        <v>127</v>
      </c>
      <c r="F2057" s="513">
        <v>30000</v>
      </c>
      <c r="G2057" s="505" t="s">
        <v>128</v>
      </c>
    </row>
    <row r="2058" spans="2:7" x14ac:dyDescent="0.3">
      <c r="B2058" s="511">
        <v>45546</v>
      </c>
      <c r="C2058" s="504" t="s">
        <v>9</v>
      </c>
      <c r="D2058" s="512"/>
      <c r="E2058" s="397" t="s">
        <v>127</v>
      </c>
      <c r="F2058" s="513">
        <v>20000</v>
      </c>
      <c r="G2058" s="505" t="s">
        <v>128</v>
      </c>
    </row>
    <row r="2059" spans="2:7" x14ac:dyDescent="0.3">
      <c r="B2059" s="511">
        <v>45547</v>
      </c>
      <c r="C2059" s="504" t="s">
        <v>9</v>
      </c>
      <c r="D2059" s="512"/>
      <c r="E2059" s="397" t="s">
        <v>127</v>
      </c>
      <c r="F2059" s="513">
        <v>80000</v>
      </c>
      <c r="G2059" s="505" t="s">
        <v>128</v>
      </c>
    </row>
    <row r="2060" spans="2:7" x14ac:dyDescent="0.3">
      <c r="B2060" s="511">
        <v>45552</v>
      </c>
      <c r="C2060" s="504" t="s">
        <v>9</v>
      </c>
      <c r="D2060" s="512"/>
      <c r="E2060" s="397" t="s">
        <v>127</v>
      </c>
      <c r="F2060" s="513">
        <v>10000</v>
      </c>
      <c r="G2060" s="505" t="s">
        <v>128</v>
      </c>
    </row>
    <row r="2061" spans="2:7" x14ac:dyDescent="0.3">
      <c r="B2061" s="511">
        <v>45552</v>
      </c>
      <c r="C2061" s="504" t="s">
        <v>9</v>
      </c>
      <c r="D2061" s="512"/>
      <c r="E2061" s="397" t="s">
        <v>127</v>
      </c>
      <c r="F2061" s="513">
        <v>10000</v>
      </c>
      <c r="G2061" s="505" t="s">
        <v>128</v>
      </c>
    </row>
    <row r="2062" spans="2:7" x14ac:dyDescent="0.3">
      <c r="B2062" s="511">
        <v>45552</v>
      </c>
      <c r="C2062" s="504" t="s">
        <v>9</v>
      </c>
      <c r="D2062" s="512"/>
      <c r="E2062" s="397" t="s">
        <v>127</v>
      </c>
      <c r="F2062" s="513">
        <v>10000</v>
      </c>
      <c r="G2062" s="505" t="s">
        <v>128</v>
      </c>
    </row>
    <row r="2063" spans="2:7" x14ac:dyDescent="0.3">
      <c r="B2063" s="511">
        <v>45554</v>
      </c>
      <c r="C2063" s="504" t="s">
        <v>9</v>
      </c>
      <c r="D2063" s="512"/>
      <c r="E2063" s="397" t="s">
        <v>127</v>
      </c>
      <c r="F2063" s="513">
        <v>50000</v>
      </c>
      <c r="G2063" s="505" t="s">
        <v>128</v>
      </c>
    </row>
    <row r="2064" spans="2:7" x14ac:dyDescent="0.3">
      <c r="B2064" s="511">
        <v>45555</v>
      </c>
      <c r="C2064" s="504" t="s">
        <v>9</v>
      </c>
      <c r="D2064" s="512"/>
      <c r="E2064" s="397" t="s">
        <v>127</v>
      </c>
      <c r="F2064" s="513">
        <v>20000</v>
      </c>
      <c r="G2064" s="505" t="s">
        <v>128</v>
      </c>
    </row>
    <row r="2065" spans="2:7" x14ac:dyDescent="0.3">
      <c r="B2065" s="511">
        <v>45555</v>
      </c>
      <c r="C2065" s="504" t="s">
        <v>9</v>
      </c>
      <c r="D2065" s="512"/>
      <c r="E2065" s="397" t="s">
        <v>127</v>
      </c>
      <c r="F2065" s="513">
        <v>20000</v>
      </c>
      <c r="G2065" s="505" t="s">
        <v>128</v>
      </c>
    </row>
    <row r="2066" spans="2:7" x14ac:dyDescent="0.3">
      <c r="B2066" s="511">
        <v>45558</v>
      </c>
      <c r="C2066" s="504" t="s">
        <v>9</v>
      </c>
      <c r="D2066" s="512"/>
      <c r="E2066" s="397" t="s">
        <v>127</v>
      </c>
      <c r="F2066" s="513">
        <v>1415000</v>
      </c>
      <c r="G2066" s="505" t="s">
        <v>128</v>
      </c>
    </row>
    <row r="2067" spans="2:7" x14ac:dyDescent="0.3">
      <c r="B2067" s="511">
        <v>45560</v>
      </c>
      <c r="C2067" s="504" t="s">
        <v>9</v>
      </c>
      <c r="D2067" s="512"/>
      <c r="E2067" s="397" t="s">
        <v>127</v>
      </c>
      <c r="F2067" s="513">
        <v>100000</v>
      </c>
      <c r="G2067" s="505" t="s">
        <v>128</v>
      </c>
    </row>
    <row r="2068" spans="2:7" x14ac:dyDescent="0.3">
      <c r="B2068" s="511">
        <v>45562</v>
      </c>
      <c r="C2068" s="504" t="s">
        <v>9</v>
      </c>
      <c r="D2068" s="512"/>
      <c r="E2068" s="397" t="s">
        <v>127</v>
      </c>
      <c r="F2068" s="513">
        <v>50000</v>
      </c>
      <c r="G2068" s="505" t="s">
        <v>128</v>
      </c>
    </row>
    <row r="2069" spans="2:7" x14ac:dyDescent="0.3">
      <c r="B2069" s="511">
        <v>45562</v>
      </c>
      <c r="C2069" s="504" t="s">
        <v>9</v>
      </c>
      <c r="D2069" s="512"/>
      <c r="E2069" s="397" t="s">
        <v>127</v>
      </c>
      <c r="F2069" s="513">
        <v>1030000</v>
      </c>
      <c r="G2069" s="505" t="s">
        <v>128</v>
      </c>
    </row>
    <row r="2070" spans="2:7" x14ac:dyDescent="0.3">
      <c r="B2070" s="511">
        <v>45563</v>
      </c>
      <c r="C2070" s="504" t="s">
        <v>9</v>
      </c>
      <c r="D2070" s="512"/>
      <c r="E2070" s="397" t="s">
        <v>127</v>
      </c>
      <c r="F2070" s="513">
        <v>100000</v>
      </c>
      <c r="G2070" s="505" t="s">
        <v>128</v>
      </c>
    </row>
    <row r="2071" spans="2:7" x14ac:dyDescent="0.3">
      <c r="B2071" s="511">
        <v>45565</v>
      </c>
      <c r="C2071" s="504" t="s">
        <v>9</v>
      </c>
      <c r="D2071" s="512"/>
      <c r="E2071" s="397" t="s">
        <v>127</v>
      </c>
      <c r="F2071" s="513">
        <v>50000</v>
      </c>
      <c r="G2071" s="505" t="s">
        <v>128</v>
      </c>
    </row>
    <row r="2072" spans="2:7" x14ac:dyDescent="0.3">
      <c r="B2072" s="511">
        <v>45565</v>
      </c>
      <c r="C2072" s="504" t="s">
        <v>9</v>
      </c>
      <c r="D2072" s="512"/>
      <c r="E2072" s="397" t="s">
        <v>127</v>
      </c>
      <c r="F2072" s="513">
        <v>10000</v>
      </c>
      <c r="G2072" s="505" t="s">
        <v>128</v>
      </c>
    </row>
    <row r="2073" spans="2:7" x14ac:dyDescent="0.3">
      <c r="B2073" s="511">
        <v>45565</v>
      </c>
      <c r="C2073" s="504" t="s">
        <v>9</v>
      </c>
      <c r="D2073" s="512"/>
      <c r="E2073" s="397" t="s">
        <v>127</v>
      </c>
      <c r="F2073" s="513">
        <v>10000</v>
      </c>
      <c r="G2073" s="505" t="s">
        <v>128</v>
      </c>
    </row>
    <row r="2074" spans="2:7" x14ac:dyDescent="0.3">
      <c r="B2074" s="511">
        <v>45565</v>
      </c>
      <c r="C2074" s="504" t="s">
        <v>9</v>
      </c>
      <c r="D2074" s="512"/>
      <c r="E2074" s="397" t="s">
        <v>127</v>
      </c>
      <c r="F2074" s="513">
        <v>80000</v>
      </c>
      <c r="G2074" s="505" t="s">
        <v>128</v>
      </c>
    </row>
    <row r="2075" spans="2:7" x14ac:dyDescent="0.3">
      <c r="B2075" s="511">
        <v>45565</v>
      </c>
      <c r="C2075" s="504" t="s">
        <v>9</v>
      </c>
      <c r="D2075" s="512"/>
      <c r="E2075" s="397" t="s">
        <v>127</v>
      </c>
      <c r="F2075" s="513">
        <v>10000</v>
      </c>
      <c r="G2075" s="505" t="s">
        <v>128</v>
      </c>
    </row>
    <row r="2076" spans="2:7" ht="17.25" thickBot="1" x14ac:dyDescent="0.35">
      <c r="B2076" s="514">
        <v>45565</v>
      </c>
      <c r="C2076" s="506" t="s">
        <v>743</v>
      </c>
      <c r="D2076" s="515"/>
      <c r="E2076" s="507" t="s">
        <v>751</v>
      </c>
      <c r="F2076" s="516">
        <v>20000</v>
      </c>
      <c r="G2076" s="321" t="s">
        <v>784</v>
      </c>
    </row>
    <row r="2077" spans="2:7" x14ac:dyDescent="0.3">
      <c r="B2077" s="508">
        <v>45566</v>
      </c>
      <c r="C2077" s="502" t="s">
        <v>9</v>
      </c>
      <c r="D2077" s="509"/>
      <c r="E2077" s="423" t="s">
        <v>127</v>
      </c>
      <c r="F2077" s="510">
        <v>10000</v>
      </c>
      <c r="G2077" s="503" t="s">
        <v>128</v>
      </c>
    </row>
    <row r="2078" spans="2:7" x14ac:dyDescent="0.3">
      <c r="B2078" s="511">
        <v>45566</v>
      </c>
      <c r="C2078" s="504" t="s">
        <v>9</v>
      </c>
      <c r="D2078" s="512"/>
      <c r="E2078" s="397" t="s">
        <v>127</v>
      </c>
      <c r="F2078" s="513">
        <v>30000</v>
      </c>
      <c r="G2078" s="505" t="s">
        <v>128</v>
      </c>
    </row>
    <row r="2079" spans="2:7" x14ac:dyDescent="0.3">
      <c r="B2079" s="511">
        <v>45566</v>
      </c>
      <c r="C2079" s="504" t="s">
        <v>9</v>
      </c>
      <c r="D2079" s="512"/>
      <c r="E2079" s="397" t="s">
        <v>127</v>
      </c>
      <c r="F2079" s="513">
        <v>10000</v>
      </c>
      <c r="G2079" s="505" t="s">
        <v>128</v>
      </c>
    </row>
    <row r="2080" spans="2:7" x14ac:dyDescent="0.3">
      <c r="B2080" s="511">
        <v>45567</v>
      </c>
      <c r="C2080" s="504" t="s">
        <v>9</v>
      </c>
      <c r="D2080" s="512"/>
      <c r="E2080" s="397" t="s">
        <v>127</v>
      </c>
      <c r="F2080" s="513">
        <v>10000</v>
      </c>
      <c r="G2080" s="505" t="s">
        <v>128</v>
      </c>
    </row>
    <row r="2081" spans="2:7" x14ac:dyDescent="0.3">
      <c r="B2081" s="511">
        <v>45567</v>
      </c>
      <c r="C2081" s="504" t="s">
        <v>9</v>
      </c>
      <c r="D2081" s="512"/>
      <c r="E2081" s="397" t="s">
        <v>127</v>
      </c>
      <c r="F2081" s="513">
        <v>10000</v>
      </c>
      <c r="G2081" s="505" t="s">
        <v>128</v>
      </c>
    </row>
    <row r="2082" spans="2:7" x14ac:dyDescent="0.3">
      <c r="B2082" s="511">
        <v>45567</v>
      </c>
      <c r="C2082" s="504" t="s">
        <v>9</v>
      </c>
      <c r="D2082" s="512"/>
      <c r="E2082" s="397" t="s">
        <v>127</v>
      </c>
      <c r="F2082" s="513">
        <v>70000</v>
      </c>
      <c r="G2082" s="505" t="s">
        <v>128</v>
      </c>
    </row>
    <row r="2083" spans="2:7" x14ac:dyDescent="0.3">
      <c r="B2083" s="511">
        <v>45569</v>
      </c>
      <c r="C2083" s="504" t="s">
        <v>9</v>
      </c>
      <c r="D2083" s="512"/>
      <c r="E2083" s="397" t="s">
        <v>127</v>
      </c>
      <c r="F2083" s="513">
        <v>200000</v>
      </c>
      <c r="G2083" s="505" t="s">
        <v>128</v>
      </c>
    </row>
    <row r="2084" spans="2:7" x14ac:dyDescent="0.3">
      <c r="B2084" s="511">
        <v>45572</v>
      </c>
      <c r="C2084" s="504" t="s">
        <v>9</v>
      </c>
      <c r="D2084" s="512"/>
      <c r="E2084" s="397" t="s">
        <v>127</v>
      </c>
      <c r="F2084" s="513">
        <v>10000</v>
      </c>
      <c r="G2084" s="505" t="s">
        <v>128</v>
      </c>
    </row>
    <row r="2085" spans="2:7" x14ac:dyDescent="0.3">
      <c r="B2085" s="511">
        <v>45572</v>
      </c>
      <c r="C2085" s="504" t="s">
        <v>9</v>
      </c>
      <c r="D2085" s="512"/>
      <c r="E2085" s="397" t="s">
        <v>127</v>
      </c>
      <c r="F2085" s="513">
        <v>100000</v>
      </c>
      <c r="G2085" s="505" t="s">
        <v>128</v>
      </c>
    </row>
    <row r="2086" spans="2:7" x14ac:dyDescent="0.3">
      <c r="B2086" s="511">
        <v>45572</v>
      </c>
      <c r="C2086" s="504" t="s">
        <v>9</v>
      </c>
      <c r="D2086" s="512"/>
      <c r="E2086" s="397" t="s">
        <v>127</v>
      </c>
      <c r="F2086" s="513">
        <v>20000</v>
      </c>
      <c r="G2086" s="505" t="s">
        <v>128</v>
      </c>
    </row>
    <row r="2087" spans="2:7" x14ac:dyDescent="0.3">
      <c r="B2087" s="511">
        <v>45575</v>
      </c>
      <c r="C2087" s="504" t="s">
        <v>9</v>
      </c>
      <c r="D2087" s="512"/>
      <c r="E2087" s="397" t="s">
        <v>127</v>
      </c>
      <c r="F2087" s="513">
        <v>50000</v>
      </c>
      <c r="G2087" s="505" t="s">
        <v>128</v>
      </c>
    </row>
    <row r="2088" spans="2:7" x14ac:dyDescent="0.3">
      <c r="B2088" s="511">
        <v>45575</v>
      </c>
      <c r="C2088" s="504" t="s">
        <v>9</v>
      </c>
      <c r="D2088" s="512"/>
      <c r="E2088" s="397" t="s">
        <v>127</v>
      </c>
      <c r="F2088" s="513">
        <v>10000</v>
      </c>
      <c r="G2088" s="505" t="s">
        <v>128</v>
      </c>
    </row>
    <row r="2089" spans="2:7" x14ac:dyDescent="0.3">
      <c r="B2089" s="511">
        <v>45575</v>
      </c>
      <c r="C2089" s="504" t="s">
        <v>9</v>
      </c>
      <c r="D2089" s="512"/>
      <c r="E2089" s="397" t="s">
        <v>127</v>
      </c>
      <c r="F2089" s="513">
        <v>10000</v>
      </c>
      <c r="G2089" s="505" t="s">
        <v>128</v>
      </c>
    </row>
    <row r="2090" spans="2:7" x14ac:dyDescent="0.3">
      <c r="B2090" s="511">
        <v>45575</v>
      </c>
      <c r="C2090" s="504" t="s">
        <v>9</v>
      </c>
      <c r="D2090" s="512"/>
      <c r="E2090" s="397" t="s">
        <v>127</v>
      </c>
      <c r="F2090" s="513">
        <v>10000</v>
      </c>
      <c r="G2090" s="505" t="s">
        <v>128</v>
      </c>
    </row>
    <row r="2091" spans="2:7" x14ac:dyDescent="0.3">
      <c r="B2091" s="511">
        <v>45575</v>
      </c>
      <c r="C2091" s="504" t="s">
        <v>9</v>
      </c>
      <c r="D2091" s="512"/>
      <c r="E2091" s="397" t="s">
        <v>127</v>
      </c>
      <c r="F2091" s="513">
        <v>20000</v>
      </c>
      <c r="G2091" s="505" t="s">
        <v>128</v>
      </c>
    </row>
    <row r="2092" spans="2:7" x14ac:dyDescent="0.3">
      <c r="B2092" s="511">
        <v>45575</v>
      </c>
      <c r="C2092" s="504" t="s">
        <v>9</v>
      </c>
      <c r="D2092" s="512"/>
      <c r="E2092" s="397" t="s">
        <v>127</v>
      </c>
      <c r="F2092" s="513">
        <v>490000</v>
      </c>
      <c r="G2092" s="505" t="s">
        <v>128</v>
      </c>
    </row>
    <row r="2093" spans="2:7" x14ac:dyDescent="0.3">
      <c r="B2093" s="511">
        <v>45575</v>
      </c>
      <c r="C2093" s="504" t="s">
        <v>9</v>
      </c>
      <c r="D2093" s="512"/>
      <c r="E2093" s="397" t="s">
        <v>127</v>
      </c>
      <c r="F2093" s="513">
        <v>50000</v>
      </c>
      <c r="G2093" s="505" t="s">
        <v>128</v>
      </c>
    </row>
    <row r="2094" spans="2:7" x14ac:dyDescent="0.3">
      <c r="B2094" s="511">
        <v>45576</v>
      </c>
      <c r="C2094" s="504" t="s">
        <v>9</v>
      </c>
      <c r="D2094" s="512"/>
      <c r="E2094" s="397" t="s">
        <v>127</v>
      </c>
      <c r="F2094" s="513">
        <v>30000</v>
      </c>
      <c r="G2094" s="505" t="s">
        <v>128</v>
      </c>
    </row>
    <row r="2095" spans="2:7" x14ac:dyDescent="0.3">
      <c r="B2095" s="511">
        <v>45576</v>
      </c>
      <c r="C2095" s="504" t="s">
        <v>9</v>
      </c>
      <c r="D2095" s="512"/>
      <c r="E2095" s="397" t="s">
        <v>127</v>
      </c>
      <c r="F2095" s="513">
        <v>10000</v>
      </c>
      <c r="G2095" s="505" t="s">
        <v>128</v>
      </c>
    </row>
    <row r="2096" spans="2:7" x14ac:dyDescent="0.3">
      <c r="B2096" s="511">
        <v>45579</v>
      </c>
      <c r="C2096" s="504" t="s">
        <v>9</v>
      </c>
      <c r="D2096" s="512"/>
      <c r="E2096" s="397" t="s">
        <v>127</v>
      </c>
      <c r="F2096" s="513">
        <v>80000</v>
      </c>
      <c r="G2096" s="505" t="s">
        <v>128</v>
      </c>
    </row>
    <row r="2097" spans="2:7" x14ac:dyDescent="0.3">
      <c r="B2097" s="511">
        <v>45580</v>
      </c>
      <c r="C2097" s="504" t="s">
        <v>9</v>
      </c>
      <c r="D2097" s="512"/>
      <c r="E2097" s="397" t="s">
        <v>127</v>
      </c>
      <c r="F2097" s="513">
        <v>50000</v>
      </c>
      <c r="G2097" s="505" t="s">
        <v>128</v>
      </c>
    </row>
    <row r="2098" spans="2:7" x14ac:dyDescent="0.3">
      <c r="B2098" s="511">
        <v>45581</v>
      </c>
      <c r="C2098" s="504" t="s">
        <v>9</v>
      </c>
      <c r="D2098" s="512"/>
      <c r="E2098" s="397" t="s">
        <v>127</v>
      </c>
      <c r="F2098" s="513">
        <v>100000</v>
      </c>
      <c r="G2098" s="505" t="s">
        <v>128</v>
      </c>
    </row>
    <row r="2099" spans="2:7" x14ac:dyDescent="0.3">
      <c r="B2099" s="511">
        <v>45581</v>
      </c>
      <c r="C2099" s="504" t="s">
        <v>9</v>
      </c>
      <c r="D2099" s="512"/>
      <c r="E2099" s="397" t="s">
        <v>127</v>
      </c>
      <c r="F2099" s="513">
        <v>50000</v>
      </c>
      <c r="G2099" s="505" t="s">
        <v>128</v>
      </c>
    </row>
    <row r="2100" spans="2:7" x14ac:dyDescent="0.3">
      <c r="B2100" s="511">
        <v>45582</v>
      </c>
      <c r="C2100" s="504" t="s">
        <v>9</v>
      </c>
      <c r="D2100" s="512"/>
      <c r="E2100" s="397" t="s">
        <v>127</v>
      </c>
      <c r="F2100" s="513">
        <v>1185000</v>
      </c>
      <c r="G2100" s="505" t="s">
        <v>128</v>
      </c>
    </row>
    <row r="2101" spans="2:7" x14ac:dyDescent="0.3">
      <c r="B2101" s="511">
        <v>45583</v>
      </c>
      <c r="C2101" s="504" t="s">
        <v>9</v>
      </c>
      <c r="D2101" s="512"/>
      <c r="E2101" s="397" t="s">
        <v>127</v>
      </c>
      <c r="F2101" s="513">
        <v>10000</v>
      </c>
      <c r="G2101" s="505" t="s">
        <v>128</v>
      </c>
    </row>
    <row r="2102" spans="2:7" x14ac:dyDescent="0.3">
      <c r="B2102" s="511">
        <v>45586</v>
      </c>
      <c r="C2102" s="504" t="s">
        <v>9</v>
      </c>
      <c r="D2102" s="512"/>
      <c r="E2102" s="397" t="s">
        <v>127</v>
      </c>
      <c r="F2102" s="513">
        <v>20000</v>
      </c>
      <c r="G2102" s="505" t="s">
        <v>128</v>
      </c>
    </row>
    <row r="2103" spans="2:7" x14ac:dyDescent="0.3">
      <c r="B2103" s="511">
        <v>45586</v>
      </c>
      <c r="C2103" s="504" t="s">
        <v>9</v>
      </c>
      <c r="D2103" s="512"/>
      <c r="E2103" s="397" t="s">
        <v>127</v>
      </c>
      <c r="F2103" s="513">
        <v>20000</v>
      </c>
      <c r="G2103" s="505" t="s">
        <v>128</v>
      </c>
    </row>
    <row r="2104" spans="2:7" x14ac:dyDescent="0.3">
      <c r="B2104" s="511">
        <v>45586</v>
      </c>
      <c r="C2104" s="504" t="s">
        <v>9</v>
      </c>
      <c r="D2104" s="512"/>
      <c r="E2104" s="397" t="s">
        <v>127</v>
      </c>
      <c r="F2104" s="513">
        <v>30000</v>
      </c>
      <c r="G2104" s="505" t="s">
        <v>128</v>
      </c>
    </row>
    <row r="2105" spans="2:7" x14ac:dyDescent="0.3">
      <c r="B2105" s="511">
        <v>45588</v>
      </c>
      <c r="C2105" s="504" t="s">
        <v>9</v>
      </c>
      <c r="D2105" s="512"/>
      <c r="E2105" s="397" t="s">
        <v>127</v>
      </c>
      <c r="F2105" s="513">
        <v>260000</v>
      </c>
      <c r="G2105" s="505" t="s">
        <v>128</v>
      </c>
    </row>
    <row r="2106" spans="2:7" x14ac:dyDescent="0.3">
      <c r="B2106" s="511">
        <v>45589</v>
      </c>
      <c r="C2106" s="504" t="s">
        <v>9</v>
      </c>
      <c r="D2106" s="512"/>
      <c r="E2106" s="397" t="s">
        <v>127</v>
      </c>
      <c r="F2106" s="513">
        <v>20000</v>
      </c>
      <c r="G2106" s="505" t="s">
        <v>128</v>
      </c>
    </row>
    <row r="2107" spans="2:7" x14ac:dyDescent="0.3">
      <c r="B2107" s="511">
        <v>45590</v>
      </c>
      <c r="C2107" s="504" t="s">
        <v>9</v>
      </c>
      <c r="D2107" s="512"/>
      <c r="E2107" s="397" t="s">
        <v>127</v>
      </c>
      <c r="F2107" s="513">
        <v>30000</v>
      </c>
      <c r="G2107" s="505" t="s">
        <v>128</v>
      </c>
    </row>
    <row r="2108" spans="2:7" x14ac:dyDescent="0.3">
      <c r="B2108" s="511">
        <v>45593</v>
      </c>
      <c r="C2108" s="504" t="s">
        <v>9</v>
      </c>
      <c r="D2108" s="512"/>
      <c r="E2108" s="397" t="s">
        <v>127</v>
      </c>
      <c r="F2108" s="513">
        <v>10000</v>
      </c>
      <c r="G2108" s="505" t="s">
        <v>128</v>
      </c>
    </row>
    <row r="2109" spans="2:7" x14ac:dyDescent="0.3">
      <c r="B2109" s="511">
        <v>45593</v>
      </c>
      <c r="C2109" s="504" t="s">
        <v>9</v>
      </c>
      <c r="D2109" s="512"/>
      <c r="E2109" s="397" t="s">
        <v>127</v>
      </c>
      <c r="F2109" s="513">
        <v>50000</v>
      </c>
      <c r="G2109" s="505" t="s">
        <v>128</v>
      </c>
    </row>
    <row r="2110" spans="2:7" x14ac:dyDescent="0.3">
      <c r="B2110" s="511">
        <v>45593</v>
      </c>
      <c r="C2110" s="504" t="s">
        <v>9</v>
      </c>
      <c r="D2110" s="512"/>
      <c r="E2110" s="397" t="s">
        <v>127</v>
      </c>
      <c r="F2110" s="513">
        <v>1020000</v>
      </c>
      <c r="G2110" s="505" t="s">
        <v>128</v>
      </c>
    </row>
    <row r="2111" spans="2:7" x14ac:dyDescent="0.3">
      <c r="B2111" s="511">
        <v>45594</v>
      </c>
      <c r="C2111" s="504" t="s">
        <v>9</v>
      </c>
      <c r="D2111" s="512"/>
      <c r="E2111" s="397" t="s">
        <v>127</v>
      </c>
      <c r="F2111" s="513">
        <v>10000</v>
      </c>
      <c r="G2111" s="505" t="s">
        <v>128</v>
      </c>
    </row>
    <row r="2112" spans="2:7" x14ac:dyDescent="0.3">
      <c r="B2112" s="511">
        <v>45595</v>
      </c>
      <c r="C2112" s="504" t="s">
        <v>9</v>
      </c>
      <c r="D2112" s="512"/>
      <c r="E2112" s="397" t="s">
        <v>127</v>
      </c>
      <c r="F2112" s="513">
        <v>100000</v>
      </c>
      <c r="G2112" s="505" t="s">
        <v>128</v>
      </c>
    </row>
    <row r="2113" spans="2:7" x14ac:dyDescent="0.3">
      <c r="B2113" s="511">
        <v>45595</v>
      </c>
      <c r="C2113" s="504" t="s">
        <v>9</v>
      </c>
      <c r="D2113" s="512"/>
      <c r="E2113" s="397" t="s">
        <v>127</v>
      </c>
      <c r="F2113" s="513">
        <v>110000</v>
      </c>
      <c r="G2113" s="505" t="s">
        <v>128</v>
      </c>
    </row>
    <row r="2114" spans="2:7" x14ac:dyDescent="0.3">
      <c r="B2114" s="511">
        <v>45596</v>
      </c>
      <c r="C2114" s="504" t="s">
        <v>9</v>
      </c>
      <c r="D2114" s="512"/>
      <c r="E2114" s="397" t="s">
        <v>127</v>
      </c>
      <c r="F2114" s="513">
        <v>50000</v>
      </c>
      <c r="G2114" s="505" t="s">
        <v>128</v>
      </c>
    </row>
    <row r="2115" spans="2:7" x14ac:dyDescent="0.3">
      <c r="B2115" s="511">
        <v>45596</v>
      </c>
      <c r="C2115" s="504" t="s">
        <v>9</v>
      </c>
      <c r="D2115" s="512"/>
      <c r="E2115" s="397" t="s">
        <v>127</v>
      </c>
      <c r="F2115" s="513">
        <v>10000</v>
      </c>
      <c r="G2115" s="505" t="s">
        <v>128</v>
      </c>
    </row>
    <row r="2116" spans="2:7" x14ac:dyDescent="0.3">
      <c r="B2116" s="520">
        <v>45596</v>
      </c>
      <c r="C2116" s="504" t="s">
        <v>9</v>
      </c>
      <c r="D2116" s="523"/>
      <c r="E2116" s="397" t="s">
        <v>127</v>
      </c>
      <c r="F2116" s="521">
        <v>50000</v>
      </c>
      <c r="G2116" s="505" t="s">
        <v>128</v>
      </c>
    </row>
    <row r="2117" spans="2:7" ht="17.25" thickBot="1" x14ac:dyDescent="0.35">
      <c r="B2117" s="514">
        <v>45596</v>
      </c>
      <c r="C2117" s="506" t="s">
        <v>743</v>
      </c>
      <c r="D2117" s="515"/>
      <c r="E2117" s="507" t="s">
        <v>751</v>
      </c>
      <c r="F2117" s="516">
        <v>10000</v>
      </c>
      <c r="G2117" s="321" t="s">
        <v>784</v>
      </c>
    </row>
    <row r="2118" spans="2:7" x14ac:dyDescent="0.3">
      <c r="B2118" s="508">
        <v>45597</v>
      </c>
      <c r="C2118" s="502" t="s">
        <v>9</v>
      </c>
      <c r="D2118" s="509"/>
      <c r="E2118" s="423" t="s">
        <v>127</v>
      </c>
      <c r="F2118" s="510">
        <v>30000</v>
      </c>
      <c r="G2118" s="503" t="s">
        <v>128</v>
      </c>
    </row>
    <row r="2119" spans="2:7" x14ac:dyDescent="0.3">
      <c r="B2119" s="511">
        <v>45597</v>
      </c>
      <c r="C2119" s="504" t="s">
        <v>9</v>
      </c>
      <c r="D2119" s="512"/>
      <c r="E2119" s="397" t="s">
        <v>127</v>
      </c>
      <c r="F2119" s="513">
        <v>60000</v>
      </c>
      <c r="G2119" s="505" t="s">
        <v>128</v>
      </c>
    </row>
    <row r="2120" spans="2:7" x14ac:dyDescent="0.3">
      <c r="B2120" s="511">
        <v>45597</v>
      </c>
      <c r="C2120" s="504" t="s">
        <v>9</v>
      </c>
      <c r="D2120" s="512"/>
      <c r="E2120" s="397" t="s">
        <v>127</v>
      </c>
      <c r="F2120" s="513">
        <v>20000</v>
      </c>
      <c r="G2120" s="505" t="s">
        <v>128</v>
      </c>
    </row>
    <row r="2121" spans="2:7" x14ac:dyDescent="0.3">
      <c r="B2121" s="511">
        <v>45597</v>
      </c>
      <c r="C2121" s="504" t="s">
        <v>9</v>
      </c>
      <c r="D2121" s="512"/>
      <c r="E2121" s="397" t="s">
        <v>127</v>
      </c>
      <c r="F2121" s="513">
        <v>10000</v>
      </c>
      <c r="G2121" s="505" t="s">
        <v>128</v>
      </c>
    </row>
    <row r="2122" spans="2:7" x14ac:dyDescent="0.3">
      <c r="B2122" s="511">
        <v>45597</v>
      </c>
      <c r="C2122" s="504" t="s">
        <v>9</v>
      </c>
      <c r="D2122" s="512"/>
      <c r="E2122" s="397" t="s">
        <v>127</v>
      </c>
      <c r="F2122" s="513">
        <v>10000</v>
      </c>
      <c r="G2122" s="505" t="s">
        <v>128</v>
      </c>
    </row>
    <row r="2123" spans="2:7" x14ac:dyDescent="0.3">
      <c r="B2123" s="511">
        <v>45598</v>
      </c>
      <c r="C2123" s="504" t="s">
        <v>9</v>
      </c>
      <c r="D2123" s="512"/>
      <c r="E2123" s="397" t="s">
        <v>127</v>
      </c>
      <c r="F2123" s="513">
        <v>10000</v>
      </c>
      <c r="G2123" s="505" t="s">
        <v>128</v>
      </c>
    </row>
    <row r="2124" spans="2:7" x14ac:dyDescent="0.3">
      <c r="B2124" s="511">
        <v>45599</v>
      </c>
      <c r="C2124" s="504" t="s">
        <v>9</v>
      </c>
      <c r="D2124" s="512"/>
      <c r="E2124" s="397" t="s">
        <v>127</v>
      </c>
      <c r="F2124" s="513">
        <v>30000</v>
      </c>
      <c r="G2124" s="505" t="s">
        <v>128</v>
      </c>
    </row>
    <row r="2125" spans="2:7" x14ac:dyDescent="0.3">
      <c r="B2125" s="511">
        <v>45600</v>
      </c>
      <c r="C2125" s="504" t="s">
        <v>9</v>
      </c>
      <c r="D2125" s="512"/>
      <c r="E2125" s="397" t="s">
        <v>127</v>
      </c>
      <c r="F2125" s="513">
        <v>200000</v>
      </c>
      <c r="G2125" s="505" t="s">
        <v>128</v>
      </c>
    </row>
    <row r="2126" spans="2:7" x14ac:dyDescent="0.3">
      <c r="B2126" s="511">
        <v>45601</v>
      </c>
      <c r="C2126" s="504" t="s">
        <v>9</v>
      </c>
      <c r="D2126" s="512"/>
      <c r="E2126" s="397" t="s">
        <v>127</v>
      </c>
      <c r="F2126" s="513">
        <v>100000</v>
      </c>
      <c r="G2126" s="505" t="s">
        <v>128</v>
      </c>
    </row>
    <row r="2127" spans="2:7" x14ac:dyDescent="0.3">
      <c r="B2127" s="511">
        <v>45601</v>
      </c>
      <c r="C2127" s="504" t="s">
        <v>9</v>
      </c>
      <c r="D2127" s="512"/>
      <c r="E2127" s="397" t="s">
        <v>127</v>
      </c>
      <c r="F2127" s="513">
        <v>10000</v>
      </c>
      <c r="G2127" s="505" t="s">
        <v>128</v>
      </c>
    </row>
    <row r="2128" spans="2:7" x14ac:dyDescent="0.3">
      <c r="B2128" s="511">
        <v>45601</v>
      </c>
      <c r="C2128" s="504" t="s">
        <v>9</v>
      </c>
      <c r="D2128" s="512"/>
      <c r="E2128" s="397" t="s">
        <v>127</v>
      </c>
      <c r="F2128" s="513">
        <v>10000</v>
      </c>
      <c r="G2128" s="505" t="s">
        <v>128</v>
      </c>
    </row>
    <row r="2129" spans="2:7" x14ac:dyDescent="0.3">
      <c r="B2129" s="511">
        <v>45602</v>
      </c>
      <c r="C2129" s="504" t="s">
        <v>9</v>
      </c>
      <c r="D2129" s="512"/>
      <c r="E2129" s="397" t="s">
        <v>127</v>
      </c>
      <c r="F2129" s="513">
        <v>10000</v>
      </c>
      <c r="G2129" s="505" t="s">
        <v>128</v>
      </c>
    </row>
    <row r="2130" spans="2:7" x14ac:dyDescent="0.3">
      <c r="B2130" s="511">
        <v>45602</v>
      </c>
      <c r="C2130" s="504" t="s">
        <v>9</v>
      </c>
      <c r="D2130" s="512"/>
      <c r="E2130" s="397" t="s">
        <v>127</v>
      </c>
      <c r="F2130" s="513">
        <v>20000</v>
      </c>
      <c r="G2130" s="505" t="s">
        <v>128</v>
      </c>
    </row>
    <row r="2131" spans="2:7" x14ac:dyDescent="0.3">
      <c r="B2131" s="511">
        <v>45603</v>
      </c>
      <c r="C2131" s="504" t="s">
        <v>9</v>
      </c>
      <c r="D2131" s="512"/>
      <c r="E2131" s="397" t="s">
        <v>127</v>
      </c>
      <c r="F2131" s="513">
        <v>490000</v>
      </c>
      <c r="G2131" s="505" t="s">
        <v>128</v>
      </c>
    </row>
    <row r="2132" spans="2:7" x14ac:dyDescent="0.3">
      <c r="B2132" s="511">
        <v>45605</v>
      </c>
      <c r="C2132" s="504" t="s">
        <v>9</v>
      </c>
      <c r="D2132" s="512"/>
      <c r="E2132" s="397" t="s">
        <v>127</v>
      </c>
      <c r="F2132" s="513">
        <v>50000</v>
      </c>
      <c r="G2132" s="505" t="s">
        <v>128</v>
      </c>
    </row>
    <row r="2133" spans="2:7" x14ac:dyDescent="0.3">
      <c r="B2133" s="511">
        <v>45606</v>
      </c>
      <c r="C2133" s="504" t="s">
        <v>9</v>
      </c>
      <c r="D2133" s="512"/>
      <c r="E2133" s="397" t="s">
        <v>127</v>
      </c>
      <c r="F2133" s="513">
        <v>10000</v>
      </c>
      <c r="G2133" s="505" t="s">
        <v>128</v>
      </c>
    </row>
    <row r="2134" spans="2:7" x14ac:dyDescent="0.3">
      <c r="B2134" s="511">
        <v>45607</v>
      </c>
      <c r="C2134" s="504" t="s">
        <v>9</v>
      </c>
      <c r="D2134" s="512"/>
      <c r="E2134" s="397" t="s">
        <v>127</v>
      </c>
      <c r="F2134" s="513">
        <v>50000</v>
      </c>
      <c r="G2134" s="505" t="s">
        <v>128</v>
      </c>
    </row>
    <row r="2135" spans="2:7" x14ac:dyDescent="0.3">
      <c r="B2135" s="511">
        <v>45607</v>
      </c>
      <c r="C2135" s="504" t="s">
        <v>9</v>
      </c>
      <c r="D2135" s="512"/>
      <c r="E2135" s="397" t="s">
        <v>127</v>
      </c>
      <c r="F2135" s="513">
        <v>30000</v>
      </c>
      <c r="G2135" s="505" t="s">
        <v>128</v>
      </c>
    </row>
    <row r="2136" spans="2:7" x14ac:dyDescent="0.3">
      <c r="B2136" s="511">
        <v>45607</v>
      </c>
      <c r="C2136" s="504" t="s">
        <v>9</v>
      </c>
      <c r="D2136" s="512"/>
      <c r="E2136" s="397" t="s">
        <v>127</v>
      </c>
      <c r="F2136" s="513">
        <v>10000</v>
      </c>
      <c r="G2136" s="505" t="s">
        <v>128</v>
      </c>
    </row>
    <row r="2137" spans="2:7" x14ac:dyDescent="0.3">
      <c r="B2137" s="511">
        <v>45607</v>
      </c>
      <c r="C2137" s="504" t="s">
        <v>9</v>
      </c>
      <c r="D2137" s="512"/>
      <c r="E2137" s="397" t="s">
        <v>127</v>
      </c>
      <c r="F2137" s="513">
        <v>20000</v>
      </c>
      <c r="G2137" s="505" t="s">
        <v>128</v>
      </c>
    </row>
    <row r="2138" spans="2:7" x14ac:dyDescent="0.3">
      <c r="B2138" s="511">
        <v>45607</v>
      </c>
      <c r="C2138" s="504" t="s">
        <v>9</v>
      </c>
      <c r="D2138" s="512"/>
      <c r="E2138" s="397" t="s">
        <v>127</v>
      </c>
      <c r="F2138" s="513">
        <v>10000</v>
      </c>
      <c r="G2138" s="505" t="s">
        <v>128</v>
      </c>
    </row>
    <row r="2139" spans="2:7" x14ac:dyDescent="0.3">
      <c r="B2139" s="511">
        <v>45607</v>
      </c>
      <c r="C2139" s="504" t="s">
        <v>9</v>
      </c>
      <c r="D2139" s="512"/>
      <c r="E2139" s="397" t="s">
        <v>127</v>
      </c>
      <c r="F2139" s="513">
        <v>20000</v>
      </c>
      <c r="G2139" s="505" t="s">
        <v>128</v>
      </c>
    </row>
    <row r="2140" spans="2:7" x14ac:dyDescent="0.3">
      <c r="B2140" s="511">
        <v>45607</v>
      </c>
      <c r="C2140" s="504" t="s">
        <v>9</v>
      </c>
      <c r="D2140" s="512"/>
      <c r="E2140" s="397" t="s">
        <v>127</v>
      </c>
      <c r="F2140" s="513">
        <v>20000</v>
      </c>
      <c r="G2140" s="505" t="s">
        <v>128</v>
      </c>
    </row>
    <row r="2141" spans="2:7" x14ac:dyDescent="0.3">
      <c r="B2141" s="511">
        <v>45607</v>
      </c>
      <c r="C2141" s="504" t="s">
        <v>9</v>
      </c>
      <c r="D2141" s="512"/>
      <c r="E2141" s="397" t="s">
        <v>127</v>
      </c>
      <c r="F2141" s="513">
        <v>20000</v>
      </c>
      <c r="G2141" s="505" t="s">
        <v>128</v>
      </c>
    </row>
    <row r="2142" spans="2:7" x14ac:dyDescent="0.3">
      <c r="B2142" s="511">
        <v>45609</v>
      </c>
      <c r="C2142" s="504" t="s">
        <v>9</v>
      </c>
      <c r="D2142" s="512"/>
      <c r="E2142" s="397" t="s">
        <v>127</v>
      </c>
      <c r="F2142" s="513">
        <v>80000</v>
      </c>
      <c r="G2142" s="505" t="s">
        <v>128</v>
      </c>
    </row>
    <row r="2143" spans="2:7" x14ac:dyDescent="0.3">
      <c r="B2143" s="511">
        <v>45611</v>
      </c>
      <c r="C2143" s="504" t="s">
        <v>9</v>
      </c>
      <c r="D2143" s="512"/>
      <c r="E2143" s="397" t="s">
        <v>127</v>
      </c>
      <c r="F2143" s="513">
        <v>50000</v>
      </c>
      <c r="G2143" s="505" t="s">
        <v>128</v>
      </c>
    </row>
    <row r="2144" spans="2:7" x14ac:dyDescent="0.3">
      <c r="B2144" s="511">
        <v>45613</v>
      </c>
      <c r="C2144" s="504" t="s">
        <v>9</v>
      </c>
      <c r="D2144" s="512"/>
      <c r="E2144" s="397" t="s">
        <v>127</v>
      </c>
      <c r="F2144" s="513">
        <v>10000</v>
      </c>
      <c r="G2144" s="505" t="s">
        <v>128</v>
      </c>
    </row>
    <row r="2145" spans="2:7" x14ac:dyDescent="0.3">
      <c r="B2145" s="511">
        <v>45614</v>
      </c>
      <c r="C2145" s="504" t="s">
        <v>9</v>
      </c>
      <c r="D2145" s="512"/>
      <c r="E2145" s="397" t="s">
        <v>127</v>
      </c>
      <c r="F2145" s="513">
        <v>10000</v>
      </c>
      <c r="G2145" s="505" t="s">
        <v>128</v>
      </c>
    </row>
    <row r="2146" spans="2:7" x14ac:dyDescent="0.3">
      <c r="B2146" s="511">
        <v>45614</v>
      </c>
      <c r="C2146" s="504" t="s">
        <v>9</v>
      </c>
      <c r="D2146" s="512"/>
      <c r="E2146" s="397" t="s">
        <v>127</v>
      </c>
      <c r="F2146" s="513">
        <v>1175000</v>
      </c>
      <c r="G2146" s="505" t="s">
        <v>128</v>
      </c>
    </row>
    <row r="2147" spans="2:7" x14ac:dyDescent="0.3">
      <c r="B2147" s="511">
        <v>45616</v>
      </c>
      <c r="C2147" s="504" t="s">
        <v>9</v>
      </c>
      <c r="D2147" s="512"/>
      <c r="E2147" s="397" t="s">
        <v>127</v>
      </c>
      <c r="F2147" s="513">
        <v>10000</v>
      </c>
      <c r="G2147" s="505" t="s">
        <v>128</v>
      </c>
    </row>
    <row r="2148" spans="2:7" x14ac:dyDescent="0.3">
      <c r="B2148" s="511">
        <v>45616</v>
      </c>
      <c r="C2148" s="504" t="s">
        <v>9</v>
      </c>
      <c r="D2148" s="512"/>
      <c r="E2148" s="397" t="s">
        <v>127</v>
      </c>
      <c r="F2148" s="513">
        <v>20000</v>
      </c>
      <c r="G2148" s="505" t="s">
        <v>128</v>
      </c>
    </row>
    <row r="2149" spans="2:7" x14ac:dyDescent="0.3">
      <c r="B2149" s="511">
        <v>45616</v>
      </c>
      <c r="C2149" s="504" t="s">
        <v>9</v>
      </c>
      <c r="D2149" s="512"/>
      <c r="E2149" s="397" t="s">
        <v>127</v>
      </c>
      <c r="F2149" s="513">
        <v>20000</v>
      </c>
      <c r="G2149" s="505" t="s">
        <v>128</v>
      </c>
    </row>
    <row r="2150" spans="2:7" x14ac:dyDescent="0.3">
      <c r="B2150" s="511">
        <v>45616</v>
      </c>
      <c r="C2150" s="504" t="s">
        <v>9</v>
      </c>
      <c r="D2150" s="512"/>
      <c r="E2150" s="397" t="s">
        <v>127</v>
      </c>
      <c r="F2150" s="513">
        <v>40000</v>
      </c>
      <c r="G2150" s="505" t="s">
        <v>128</v>
      </c>
    </row>
    <row r="2151" spans="2:7" x14ac:dyDescent="0.3">
      <c r="B2151" s="511">
        <v>45617</v>
      </c>
      <c r="C2151" s="504" t="s">
        <v>9</v>
      </c>
      <c r="D2151" s="512"/>
      <c r="E2151" s="397" t="s">
        <v>127</v>
      </c>
      <c r="F2151" s="513">
        <v>10000</v>
      </c>
      <c r="G2151" s="505" t="s">
        <v>128</v>
      </c>
    </row>
    <row r="2152" spans="2:7" x14ac:dyDescent="0.3">
      <c r="B2152" s="511">
        <v>45618</v>
      </c>
      <c r="C2152" s="504" t="s">
        <v>9</v>
      </c>
      <c r="D2152" s="512"/>
      <c r="E2152" s="397" t="s">
        <v>127</v>
      </c>
      <c r="F2152" s="513">
        <v>210000</v>
      </c>
      <c r="G2152" s="505" t="s">
        <v>128</v>
      </c>
    </row>
    <row r="2153" spans="2:7" x14ac:dyDescent="0.3">
      <c r="B2153" s="511">
        <v>45621</v>
      </c>
      <c r="C2153" s="504" t="s">
        <v>9</v>
      </c>
      <c r="D2153" s="512"/>
      <c r="E2153" s="397" t="s">
        <v>127</v>
      </c>
      <c r="F2153" s="513">
        <v>100000</v>
      </c>
      <c r="G2153" s="505" t="s">
        <v>128</v>
      </c>
    </row>
    <row r="2154" spans="2:7" x14ac:dyDescent="0.3">
      <c r="B2154" s="511">
        <v>45623</v>
      </c>
      <c r="C2154" s="504" t="s">
        <v>9</v>
      </c>
      <c r="D2154" s="512"/>
      <c r="E2154" s="397" t="s">
        <v>127</v>
      </c>
      <c r="F2154" s="513">
        <v>50000</v>
      </c>
      <c r="G2154" s="505" t="s">
        <v>128</v>
      </c>
    </row>
    <row r="2155" spans="2:7" x14ac:dyDescent="0.3">
      <c r="B2155" s="511">
        <v>45623</v>
      </c>
      <c r="C2155" s="504" t="s">
        <v>9</v>
      </c>
      <c r="D2155" s="512"/>
      <c r="E2155" s="397" t="s">
        <v>127</v>
      </c>
      <c r="F2155" s="513">
        <v>1085000</v>
      </c>
      <c r="G2155" s="505" t="s">
        <v>128</v>
      </c>
    </row>
    <row r="2156" spans="2:7" x14ac:dyDescent="0.3">
      <c r="B2156" s="511">
        <v>45624</v>
      </c>
      <c r="C2156" s="504" t="s">
        <v>9</v>
      </c>
      <c r="D2156" s="512"/>
      <c r="E2156" s="397" t="s">
        <v>127</v>
      </c>
      <c r="F2156" s="513">
        <v>70000</v>
      </c>
      <c r="G2156" s="505" t="s">
        <v>128</v>
      </c>
    </row>
    <row r="2157" spans="2:7" x14ac:dyDescent="0.3">
      <c r="B2157" s="511">
        <v>45625</v>
      </c>
      <c r="C2157" s="504" t="s">
        <v>9</v>
      </c>
      <c r="D2157" s="512"/>
      <c r="E2157" s="397" t="s">
        <v>127</v>
      </c>
      <c r="F2157" s="513">
        <v>10000</v>
      </c>
      <c r="G2157" s="505" t="s">
        <v>128</v>
      </c>
    </row>
    <row r="2158" spans="2:7" x14ac:dyDescent="0.3">
      <c r="B2158" s="511">
        <v>45625</v>
      </c>
      <c r="C2158" s="504" t="s">
        <v>9</v>
      </c>
      <c r="D2158" s="512"/>
      <c r="E2158" s="397" t="s">
        <v>127</v>
      </c>
      <c r="F2158" s="513">
        <v>10000</v>
      </c>
      <c r="G2158" s="505" t="s">
        <v>128</v>
      </c>
    </row>
    <row r="2159" spans="2:7" x14ac:dyDescent="0.3">
      <c r="B2159" s="511">
        <v>45625</v>
      </c>
      <c r="C2159" s="504" t="s">
        <v>9</v>
      </c>
      <c r="D2159" s="512"/>
      <c r="E2159" s="397" t="s">
        <v>127</v>
      </c>
      <c r="F2159" s="513">
        <v>10000</v>
      </c>
      <c r="G2159" s="505" t="s">
        <v>128</v>
      </c>
    </row>
    <row r="2160" spans="2:7" x14ac:dyDescent="0.3">
      <c r="B2160" s="511">
        <v>45626</v>
      </c>
      <c r="C2160" s="504" t="s">
        <v>9</v>
      </c>
      <c r="D2160" s="512"/>
      <c r="E2160" s="397" t="s">
        <v>127</v>
      </c>
      <c r="F2160" s="513">
        <v>100000</v>
      </c>
      <c r="G2160" s="505" t="s">
        <v>128</v>
      </c>
    </row>
    <row r="2161" spans="2:7" ht="17.25" thickBot="1" x14ac:dyDescent="0.35">
      <c r="B2161" s="514">
        <v>45626</v>
      </c>
      <c r="C2161" s="506" t="s">
        <v>743</v>
      </c>
      <c r="D2161" s="515"/>
      <c r="E2161" s="507" t="s">
        <v>751</v>
      </c>
      <c r="F2161" s="516">
        <v>30000</v>
      </c>
      <c r="G2161" s="321" t="s">
        <v>784</v>
      </c>
    </row>
    <row r="2162" spans="2:7" x14ac:dyDescent="0.3">
      <c r="B2162" s="508">
        <v>45627</v>
      </c>
      <c r="C2162" s="502" t="s">
        <v>9</v>
      </c>
      <c r="D2162" s="509"/>
      <c r="E2162" s="423" t="s">
        <v>127</v>
      </c>
      <c r="F2162" s="510">
        <v>30000</v>
      </c>
      <c r="G2162" s="503" t="s">
        <v>128</v>
      </c>
    </row>
    <row r="2163" spans="2:7" x14ac:dyDescent="0.3">
      <c r="B2163" s="511">
        <v>45627</v>
      </c>
      <c r="C2163" s="504" t="s">
        <v>9</v>
      </c>
      <c r="D2163" s="512"/>
      <c r="E2163" s="397" t="s">
        <v>127</v>
      </c>
      <c r="F2163" s="513">
        <v>10000</v>
      </c>
      <c r="G2163" s="505" t="s">
        <v>128</v>
      </c>
    </row>
    <row r="2164" spans="2:7" x14ac:dyDescent="0.3">
      <c r="B2164" s="511">
        <v>45627</v>
      </c>
      <c r="C2164" s="504" t="s">
        <v>9</v>
      </c>
      <c r="D2164" s="512"/>
      <c r="E2164" s="397" t="s">
        <v>127</v>
      </c>
      <c r="F2164" s="513">
        <v>10000</v>
      </c>
      <c r="G2164" s="505" t="s">
        <v>128</v>
      </c>
    </row>
    <row r="2165" spans="2:7" x14ac:dyDescent="0.3">
      <c r="B2165" s="511">
        <v>45628</v>
      </c>
      <c r="C2165" s="504" t="s">
        <v>9</v>
      </c>
      <c r="D2165" s="512"/>
      <c r="E2165" s="397" t="s">
        <v>127</v>
      </c>
      <c r="F2165" s="513">
        <v>50000</v>
      </c>
      <c r="G2165" s="505" t="s">
        <v>128</v>
      </c>
    </row>
    <row r="2166" spans="2:7" x14ac:dyDescent="0.3">
      <c r="B2166" s="511">
        <v>45628</v>
      </c>
      <c r="C2166" s="504" t="s">
        <v>9</v>
      </c>
      <c r="D2166" s="512"/>
      <c r="E2166" s="397" t="s">
        <v>127</v>
      </c>
      <c r="F2166" s="513">
        <v>10000</v>
      </c>
      <c r="G2166" s="505" t="s">
        <v>128</v>
      </c>
    </row>
    <row r="2167" spans="2:7" x14ac:dyDescent="0.3">
      <c r="B2167" s="511">
        <v>45628</v>
      </c>
      <c r="C2167" s="504" t="s">
        <v>9</v>
      </c>
      <c r="D2167" s="512"/>
      <c r="E2167" s="397" t="s">
        <v>127</v>
      </c>
      <c r="F2167" s="513">
        <v>10000</v>
      </c>
      <c r="G2167" s="505" t="s">
        <v>128</v>
      </c>
    </row>
    <row r="2168" spans="2:7" x14ac:dyDescent="0.3">
      <c r="B2168" s="511">
        <v>45628</v>
      </c>
      <c r="C2168" s="504" t="s">
        <v>9</v>
      </c>
      <c r="D2168" s="512"/>
      <c r="E2168" s="397" t="s">
        <v>127</v>
      </c>
      <c r="F2168" s="513">
        <v>20000</v>
      </c>
      <c r="G2168" s="505" t="s">
        <v>128</v>
      </c>
    </row>
    <row r="2169" spans="2:7" x14ac:dyDescent="0.3">
      <c r="B2169" s="511">
        <v>45629</v>
      </c>
      <c r="C2169" s="504" t="s">
        <v>9</v>
      </c>
      <c r="D2169" s="512"/>
      <c r="E2169" s="397" t="s">
        <v>127</v>
      </c>
      <c r="F2169" s="513">
        <v>10000</v>
      </c>
      <c r="G2169" s="505" t="s">
        <v>128</v>
      </c>
    </row>
    <row r="2170" spans="2:7" x14ac:dyDescent="0.3">
      <c r="B2170" s="511">
        <v>45630</v>
      </c>
      <c r="C2170" s="504" t="s">
        <v>9</v>
      </c>
      <c r="D2170" s="512"/>
      <c r="E2170" s="397" t="s">
        <v>127</v>
      </c>
      <c r="F2170" s="513">
        <v>260000</v>
      </c>
      <c r="G2170" s="505" t="s">
        <v>128</v>
      </c>
    </row>
    <row r="2171" spans="2:7" x14ac:dyDescent="0.3">
      <c r="B2171" s="511">
        <v>45631</v>
      </c>
      <c r="C2171" s="504" t="s">
        <v>9</v>
      </c>
      <c r="D2171" s="512"/>
      <c r="E2171" s="397" t="s">
        <v>127</v>
      </c>
      <c r="F2171" s="513">
        <v>10000</v>
      </c>
      <c r="G2171" s="505" t="s">
        <v>128</v>
      </c>
    </row>
    <row r="2172" spans="2:7" x14ac:dyDescent="0.3">
      <c r="B2172" s="511">
        <v>45631</v>
      </c>
      <c r="C2172" s="504" t="s">
        <v>9</v>
      </c>
      <c r="D2172" s="512"/>
      <c r="E2172" s="397" t="s">
        <v>127</v>
      </c>
      <c r="F2172" s="513">
        <v>100000</v>
      </c>
      <c r="G2172" s="505" t="s">
        <v>128</v>
      </c>
    </row>
    <row r="2173" spans="2:7" x14ac:dyDescent="0.3">
      <c r="B2173" s="511">
        <v>45631</v>
      </c>
      <c r="C2173" s="504" t="s">
        <v>9</v>
      </c>
      <c r="D2173" s="512"/>
      <c r="E2173" s="397" t="s">
        <v>127</v>
      </c>
      <c r="F2173" s="513">
        <v>10000</v>
      </c>
      <c r="G2173" s="505" t="s">
        <v>128</v>
      </c>
    </row>
    <row r="2174" spans="2:7" x14ac:dyDescent="0.3">
      <c r="B2174" s="511">
        <v>45632</v>
      </c>
      <c r="C2174" s="504" t="s">
        <v>9</v>
      </c>
      <c r="D2174" s="512"/>
      <c r="E2174" s="397" t="s">
        <v>127</v>
      </c>
      <c r="F2174" s="513">
        <v>20000</v>
      </c>
      <c r="G2174" s="505" t="s">
        <v>128</v>
      </c>
    </row>
    <row r="2175" spans="2:7" x14ac:dyDescent="0.3">
      <c r="B2175" s="511">
        <v>45634</v>
      </c>
      <c r="C2175" s="504" t="s">
        <v>9</v>
      </c>
      <c r="D2175" s="512"/>
      <c r="E2175" s="397" t="s">
        <v>127</v>
      </c>
      <c r="F2175" s="513">
        <v>10000</v>
      </c>
      <c r="G2175" s="505" t="s">
        <v>128</v>
      </c>
    </row>
    <row r="2176" spans="2:7" x14ac:dyDescent="0.3">
      <c r="B2176" s="511">
        <v>45635</v>
      </c>
      <c r="C2176" s="504" t="s">
        <v>9</v>
      </c>
      <c r="D2176" s="512"/>
      <c r="E2176" s="397" t="s">
        <v>127</v>
      </c>
      <c r="F2176" s="513">
        <v>470000</v>
      </c>
      <c r="G2176" s="505" t="s">
        <v>128</v>
      </c>
    </row>
    <row r="2177" spans="2:7" x14ac:dyDescent="0.3">
      <c r="B2177" s="511">
        <v>45636</v>
      </c>
      <c r="C2177" s="504" t="s">
        <v>9</v>
      </c>
      <c r="D2177" s="512"/>
      <c r="E2177" s="397" t="s">
        <v>127</v>
      </c>
      <c r="F2177" s="513">
        <v>50000</v>
      </c>
      <c r="G2177" s="505" t="s">
        <v>128</v>
      </c>
    </row>
    <row r="2178" spans="2:7" x14ac:dyDescent="0.3">
      <c r="B2178" s="511">
        <v>45636</v>
      </c>
      <c r="C2178" s="504" t="s">
        <v>9</v>
      </c>
      <c r="D2178" s="512"/>
      <c r="E2178" s="397" t="s">
        <v>127</v>
      </c>
      <c r="F2178" s="513">
        <v>10000</v>
      </c>
      <c r="G2178" s="505" t="s">
        <v>128</v>
      </c>
    </row>
    <row r="2179" spans="2:7" x14ac:dyDescent="0.3">
      <c r="B2179" s="511">
        <v>45636</v>
      </c>
      <c r="C2179" s="504" t="s">
        <v>9</v>
      </c>
      <c r="D2179" s="512"/>
      <c r="E2179" s="397" t="s">
        <v>127</v>
      </c>
      <c r="F2179" s="513">
        <v>10000</v>
      </c>
      <c r="G2179" s="505" t="s">
        <v>128</v>
      </c>
    </row>
    <row r="2180" spans="2:7" x14ac:dyDescent="0.3">
      <c r="B2180" s="511">
        <v>45636</v>
      </c>
      <c r="C2180" s="504" t="s">
        <v>9</v>
      </c>
      <c r="D2180" s="512"/>
      <c r="E2180" s="397" t="s">
        <v>127</v>
      </c>
      <c r="F2180" s="513">
        <v>10000</v>
      </c>
      <c r="G2180" s="505" t="s">
        <v>128</v>
      </c>
    </row>
    <row r="2181" spans="2:7" x14ac:dyDescent="0.3">
      <c r="B2181" s="511">
        <v>45636</v>
      </c>
      <c r="C2181" s="504" t="s">
        <v>9</v>
      </c>
      <c r="D2181" s="512"/>
      <c r="E2181" s="397" t="s">
        <v>127</v>
      </c>
      <c r="F2181" s="513">
        <v>20000</v>
      </c>
      <c r="G2181" s="505" t="s">
        <v>128</v>
      </c>
    </row>
    <row r="2182" spans="2:7" x14ac:dyDescent="0.3">
      <c r="B2182" s="511">
        <v>45637</v>
      </c>
      <c r="C2182" s="504" t="s">
        <v>9</v>
      </c>
      <c r="D2182" s="512"/>
      <c r="E2182" s="397" t="s">
        <v>127</v>
      </c>
      <c r="F2182" s="513">
        <v>30000</v>
      </c>
      <c r="G2182" s="505" t="s">
        <v>128</v>
      </c>
    </row>
    <row r="2183" spans="2:7" x14ac:dyDescent="0.3">
      <c r="B2183" s="511">
        <v>45637</v>
      </c>
      <c r="C2183" s="504" t="s">
        <v>9</v>
      </c>
      <c r="D2183" s="512"/>
      <c r="E2183" s="397" t="s">
        <v>127</v>
      </c>
      <c r="F2183" s="513">
        <v>20000</v>
      </c>
      <c r="G2183" s="505" t="s">
        <v>128</v>
      </c>
    </row>
    <row r="2184" spans="2:7" x14ac:dyDescent="0.3">
      <c r="B2184" s="511">
        <v>45637</v>
      </c>
      <c r="C2184" s="504" t="s">
        <v>9</v>
      </c>
      <c r="D2184" s="512"/>
      <c r="E2184" s="397" t="s">
        <v>127</v>
      </c>
      <c r="F2184" s="513">
        <v>20000</v>
      </c>
      <c r="G2184" s="505" t="s">
        <v>128</v>
      </c>
    </row>
    <row r="2185" spans="2:7" x14ac:dyDescent="0.3">
      <c r="B2185" s="511">
        <v>45637</v>
      </c>
      <c r="C2185" s="504" t="s">
        <v>9</v>
      </c>
      <c r="D2185" s="512"/>
      <c r="E2185" s="397" t="s">
        <v>127</v>
      </c>
      <c r="F2185" s="513">
        <v>20000</v>
      </c>
      <c r="G2185" s="505" t="s">
        <v>128</v>
      </c>
    </row>
    <row r="2186" spans="2:7" x14ac:dyDescent="0.3">
      <c r="B2186" s="511">
        <v>45638</v>
      </c>
      <c r="C2186" s="504" t="s">
        <v>9</v>
      </c>
      <c r="D2186" s="512"/>
      <c r="E2186" s="397" t="s">
        <v>127</v>
      </c>
      <c r="F2186" s="513">
        <v>80000</v>
      </c>
      <c r="G2186" s="505" t="s">
        <v>128</v>
      </c>
    </row>
    <row r="2187" spans="2:7" x14ac:dyDescent="0.3">
      <c r="B2187" s="511">
        <v>45642</v>
      </c>
      <c r="C2187" s="504" t="s">
        <v>9</v>
      </c>
      <c r="D2187" s="512"/>
      <c r="E2187" s="397" t="s">
        <v>127</v>
      </c>
      <c r="F2187" s="513">
        <v>50000</v>
      </c>
      <c r="G2187" s="505" t="s">
        <v>128</v>
      </c>
    </row>
    <row r="2188" spans="2:7" x14ac:dyDescent="0.3">
      <c r="B2188" s="511">
        <v>45642</v>
      </c>
      <c r="C2188" s="504" t="s">
        <v>9</v>
      </c>
      <c r="D2188" s="512"/>
      <c r="E2188" s="397" t="s">
        <v>127</v>
      </c>
      <c r="F2188" s="513">
        <v>20000</v>
      </c>
      <c r="G2188" s="505" t="s">
        <v>128</v>
      </c>
    </row>
    <row r="2189" spans="2:7" x14ac:dyDescent="0.3">
      <c r="B2189" s="511">
        <v>45642</v>
      </c>
      <c r="C2189" s="504" t="s">
        <v>9</v>
      </c>
      <c r="D2189" s="512"/>
      <c r="E2189" s="397" t="s">
        <v>127</v>
      </c>
      <c r="F2189" s="513">
        <v>10000000</v>
      </c>
      <c r="G2189" s="505" t="s">
        <v>128</v>
      </c>
    </row>
    <row r="2190" spans="2:7" x14ac:dyDescent="0.3">
      <c r="B2190" s="511">
        <v>45644</v>
      </c>
      <c r="C2190" s="504" t="s">
        <v>9</v>
      </c>
      <c r="D2190" s="512"/>
      <c r="E2190" s="397" t="s">
        <v>127</v>
      </c>
      <c r="F2190" s="513">
        <v>30000</v>
      </c>
      <c r="G2190" s="505" t="s">
        <v>128</v>
      </c>
    </row>
    <row r="2191" spans="2:7" x14ac:dyDescent="0.3">
      <c r="B2191" s="511">
        <v>45644</v>
      </c>
      <c r="C2191" s="504" t="s">
        <v>9</v>
      </c>
      <c r="D2191" s="512"/>
      <c r="E2191" s="397" t="s">
        <v>127</v>
      </c>
      <c r="F2191" s="513">
        <v>10000</v>
      </c>
      <c r="G2191" s="505" t="s">
        <v>128</v>
      </c>
    </row>
    <row r="2192" spans="2:7" x14ac:dyDescent="0.3">
      <c r="B2192" s="511">
        <v>45644</v>
      </c>
      <c r="C2192" s="504" t="s">
        <v>9</v>
      </c>
      <c r="D2192" s="512"/>
      <c r="E2192" s="397" t="s">
        <v>127</v>
      </c>
      <c r="F2192" s="513">
        <v>1195000</v>
      </c>
      <c r="G2192" s="505" t="s">
        <v>128</v>
      </c>
    </row>
    <row r="2193" spans="2:7" x14ac:dyDescent="0.3">
      <c r="B2193" s="511">
        <v>45645</v>
      </c>
      <c r="C2193" s="504" t="s">
        <v>9</v>
      </c>
      <c r="D2193" s="512"/>
      <c r="E2193" s="397" t="s">
        <v>127</v>
      </c>
      <c r="F2193" s="513">
        <v>30000</v>
      </c>
      <c r="G2193" s="505" t="s">
        <v>128</v>
      </c>
    </row>
    <row r="2194" spans="2:7" x14ac:dyDescent="0.3">
      <c r="B2194" s="511">
        <v>45646</v>
      </c>
      <c r="C2194" s="504" t="s">
        <v>9</v>
      </c>
      <c r="D2194" s="512"/>
      <c r="E2194" s="397" t="s">
        <v>127</v>
      </c>
      <c r="F2194" s="513">
        <v>20000</v>
      </c>
      <c r="G2194" s="505" t="s">
        <v>128</v>
      </c>
    </row>
    <row r="2195" spans="2:7" x14ac:dyDescent="0.3">
      <c r="B2195" s="511">
        <v>45646</v>
      </c>
      <c r="C2195" s="504" t="s">
        <v>9</v>
      </c>
      <c r="D2195" s="512"/>
      <c r="E2195" s="397" t="s">
        <v>127</v>
      </c>
      <c r="F2195" s="513">
        <v>20000</v>
      </c>
      <c r="G2195" s="505" t="s">
        <v>128</v>
      </c>
    </row>
    <row r="2196" spans="2:7" x14ac:dyDescent="0.3">
      <c r="B2196" s="511">
        <v>45647</v>
      </c>
      <c r="C2196" s="504" t="s">
        <v>9</v>
      </c>
      <c r="D2196" s="512"/>
      <c r="E2196" s="397" t="s">
        <v>127</v>
      </c>
      <c r="F2196" s="513">
        <v>1726</v>
      </c>
      <c r="G2196" s="505" t="s">
        <v>128</v>
      </c>
    </row>
    <row r="2197" spans="2:7" x14ac:dyDescent="0.3">
      <c r="B2197" s="511">
        <v>45647</v>
      </c>
      <c r="C2197" s="504" t="s">
        <v>9</v>
      </c>
      <c r="D2197" s="512"/>
      <c r="E2197" s="397" t="s">
        <v>127</v>
      </c>
      <c r="F2197" s="513">
        <v>30000</v>
      </c>
      <c r="G2197" s="505" t="s">
        <v>128</v>
      </c>
    </row>
    <row r="2198" spans="2:7" x14ac:dyDescent="0.3">
      <c r="B2198" s="511">
        <v>45647</v>
      </c>
      <c r="C2198" s="504" t="s">
        <v>9</v>
      </c>
      <c r="D2198" s="512"/>
      <c r="E2198" s="397" t="s">
        <v>127</v>
      </c>
      <c r="F2198" s="513">
        <v>10000</v>
      </c>
      <c r="G2198" s="505" t="s">
        <v>128</v>
      </c>
    </row>
    <row r="2199" spans="2:7" x14ac:dyDescent="0.3">
      <c r="B2199" s="511">
        <v>45649</v>
      </c>
      <c r="C2199" s="504" t="s">
        <v>9</v>
      </c>
      <c r="D2199" s="512"/>
      <c r="E2199" s="397" t="s">
        <v>127</v>
      </c>
      <c r="F2199" s="513">
        <v>210000</v>
      </c>
      <c r="G2199" s="505" t="s">
        <v>128</v>
      </c>
    </row>
    <row r="2200" spans="2:7" x14ac:dyDescent="0.3">
      <c r="B2200" s="511">
        <v>45652</v>
      </c>
      <c r="C2200" s="504" t="s">
        <v>9</v>
      </c>
      <c r="D2200" s="512"/>
      <c r="E2200" s="397" t="s">
        <v>127</v>
      </c>
      <c r="F2200" s="513">
        <v>110000</v>
      </c>
      <c r="G2200" s="505" t="s">
        <v>128</v>
      </c>
    </row>
    <row r="2201" spans="2:7" x14ac:dyDescent="0.3">
      <c r="B2201" s="511">
        <v>45653</v>
      </c>
      <c r="C2201" s="504" t="s">
        <v>9</v>
      </c>
      <c r="D2201" s="512"/>
      <c r="E2201" s="397" t="s">
        <v>127</v>
      </c>
      <c r="F2201" s="513">
        <v>50000</v>
      </c>
      <c r="G2201" s="505" t="s">
        <v>128</v>
      </c>
    </row>
    <row r="2202" spans="2:7" x14ac:dyDescent="0.3">
      <c r="B2202" s="511">
        <v>45654</v>
      </c>
      <c r="C2202" s="504" t="s">
        <v>9</v>
      </c>
      <c r="D2202" s="512"/>
      <c r="E2202" s="397" t="s">
        <v>127</v>
      </c>
      <c r="F2202" s="513">
        <v>50000</v>
      </c>
      <c r="G2202" s="505" t="s">
        <v>128</v>
      </c>
    </row>
    <row r="2203" spans="2:7" x14ac:dyDescent="0.3">
      <c r="B2203" s="511">
        <v>45655</v>
      </c>
      <c r="C2203" s="504" t="s">
        <v>9</v>
      </c>
      <c r="D2203" s="512"/>
      <c r="E2203" s="397" t="s">
        <v>127</v>
      </c>
      <c r="F2203" s="513">
        <v>12827</v>
      </c>
      <c r="G2203" s="505" t="s">
        <v>128</v>
      </c>
    </row>
    <row r="2204" spans="2:7" x14ac:dyDescent="0.3">
      <c r="B2204" s="511">
        <v>45656</v>
      </c>
      <c r="C2204" s="504" t="s">
        <v>9</v>
      </c>
      <c r="D2204" s="512"/>
      <c r="E2204" s="397" t="s">
        <v>127</v>
      </c>
      <c r="F2204" s="513">
        <v>10000</v>
      </c>
      <c r="G2204" s="505" t="s">
        <v>128</v>
      </c>
    </row>
    <row r="2205" spans="2:7" x14ac:dyDescent="0.3">
      <c r="B2205" s="511">
        <v>45656</v>
      </c>
      <c r="C2205" s="504" t="s">
        <v>9</v>
      </c>
      <c r="D2205" s="512"/>
      <c r="E2205" s="397" t="s">
        <v>127</v>
      </c>
      <c r="F2205" s="513">
        <v>1155000</v>
      </c>
      <c r="G2205" s="505" t="s">
        <v>128</v>
      </c>
    </row>
    <row r="2206" spans="2:7" x14ac:dyDescent="0.3">
      <c r="B2206" s="511">
        <v>45657</v>
      </c>
      <c r="C2206" s="504" t="s">
        <v>9</v>
      </c>
      <c r="D2206" s="512"/>
      <c r="E2206" s="397" t="s">
        <v>127</v>
      </c>
      <c r="F2206" s="513">
        <v>50000</v>
      </c>
      <c r="G2206" s="505" t="s">
        <v>128</v>
      </c>
    </row>
    <row r="2207" spans="2:7" x14ac:dyDescent="0.3">
      <c r="B2207" s="511">
        <v>45657</v>
      </c>
      <c r="C2207" s="504" t="s">
        <v>9</v>
      </c>
      <c r="D2207" s="512"/>
      <c r="E2207" s="397" t="s">
        <v>127</v>
      </c>
      <c r="F2207" s="513">
        <v>10000</v>
      </c>
      <c r="G2207" s="505" t="s">
        <v>128</v>
      </c>
    </row>
    <row r="2208" spans="2:7" x14ac:dyDescent="0.3">
      <c r="B2208" s="511">
        <v>45657</v>
      </c>
      <c r="C2208" s="504" t="s">
        <v>9</v>
      </c>
      <c r="D2208" s="512"/>
      <c r="E2208" s="397" t="s">
        <v>127</v>
      </c>
      <c r="F2208" s="513">
        <v>100000</v>
      </c>
      <c r="G2208" s="505" t="s">
        <v>128</v>
      </c>
    </row>
    <row r="2209" spans="2:7" ht="17.25" thickBot="1" x14ac:dyDescent="0.35">
      <c r="B2209" s="514">
        <v>45657</v>
      </c>
      <c r="C2209" s="506" t="s">
        <v>743</v>
      </c>
      <c r="D2209" s="515"/>
      <c r="E2209" s="507" t="s">
        <v>751</v>
      </c>
      <c r="F2209" s="516">
        <v>10000</v>
      </c>
      <c r="G2209" s="321" t="s">
        <v>784</v>
      </c>
    </row>
  </sheetData>
  <sheetProtection password="EC4E" sheet="1" objects="1" scenarios="1"/>
  <mergeCells count="2">
    <mergeCell ref="B1:G1"/>
    <mergeCell ref="B2:G2"/>
  </mergeCells>
  <phoneticPr fontId="3" type="noConversion"/>
  <conditionalFormatting sqref="B372:B382">
    <cfRule type="timePeriod" dxfId="1" priority="1" timePeriod="lastWeek">
      <formula>AND(TODAY()-ROUNDDOWN(B372,0)&gt;=(WEEKDAY(TODAY())),TODAY()-ROUNDDOWN(B372,0)&lt;(WEEKDAY(TODAY())+7))</formula>
    </cfRule>
  </conditionalFormatting>
  <printOptions horizontalCentered="1"/>
  <pageMargins left="0.51181102362204722" right="0.51181102362204722" top="0.31496062992125984" bottom="0.70866141732283472" header="0.31496062992125984" footer="0.31496062992125984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1:L254"/>
  <sheetViews>
    <sheetView zoomScale="115" zoomScaleNormal="115" zoomScaleSheetLayoutView="100" workbookViewId="0">
      <selection activeCell="H211" sqref="H211"/>
    </sheetView>
  </sheetViews>
  <sheetFormatPr defaultRowHeight="16.5" x14ac:dyDescent="0.3"/>
  <cols>
    <col min="2" max="2" width="14.75" style="11" customWidth="1"/>
    <col min="3" max="3" width="18.375" style="11" customWidth="1"/>
    <col min="4" max="4" width="16" style="46" customWidth="1"/>
    <col min="5" max="5" width="16" style="11" customWidth="1"/>
    <col min="6" max="6" width="22.75" customWidth="1"/>
    <col min="7" max="7" width="12.5" bestFit="1" customWidth="1"/>
    <col min="8" max="8" width="11.5" style="46" bestFit="1" customWidth="1"/>
    <col min="9" max="9" width="11.875" bestFit="1" customWidth="1"/>
    <col min="10" max="10" width="14.5" style="46" customWidth="1"/>
    <col min="11" max="11" width="17.625" customWidth="1"/>
  </cols>
  <sheetData>
    <row r="1" spans="2:12" ht="36.75" customHeight="1" x14ac:dyDescent="0.3">
      <c r="B1" s="763" t="s">
        <v>69</v>
      </c>
      <c r="C1" s="763"/>
      <c r="D1" s="763"/>
      <c r="E1" s="763"/>
      <c r="F1" s="763"/>
      <c r="G1" s="20"/>
      <c r="H1" s="20"/>
      <c r="I1" s="47"/>
      <c r="J1" s="20"/>
      <c r="K1" s="20"/>
      <c r="L1" s="20"/>
    </row>
    <row r="2" spans="2:12" ht="22.5" customHeight="1" thickBot="1" x14ac:dyDescent="0.35">
      <c r="B2" s="761" t="s">
        <v>122</v>
      </c>
      <c r="C2" s="762"/>
      <c r="D2" s="762"/>
      <c r="E2" s="762"/>
      <c r="F2" s="762"/>
      <c r="H2"/>
      <c r="J2"/>
    </row>
    <row r="3" spans="2:12" ht="18" customHeight="1" x14ac:dyDescent="0.3">
      <c r="B3" s="31" t="s">
        <v>76</v>
      </c>
      <c r="C3" s="32" t="s">
        <v>77</v>
      </c>
      <c r="D3" s="110" t="s">
        <v>74</v>
      </c>
      <c r="E3" s="32" t="s">
        <v>78</v>
      </c>
      <c r="F3" s="33" t="s">
        <v>75</v>
      </c>
      <c r="H3"/>
      <c r="J3"/>
    </row>
    <row r="4" spans="2:12" hidden="1" x14ac:dyDescent="0.3">
      <c r="B4" s="260">
        <v>43836</v>
      </c>
      <c r="C4" s="263" t="s">
        <v>148</v>
      </c>
      <c r="D4" s="264">
        <v>55000</v>
      </c>
      <c r="E4" s="263" t="s">
        <v>149</v>
      </c>
      <c r="F4" s="265" t="s">
        <v>150</v>
      </c>
    </row>
    <row r="5" spans="2:12" ht="17.25" hidden="1" thickBot="1" x14ac:dyDescent="0.35">
      <c r="B5" s="232">
        <v>43861</v>
      </c>
      <c r="C5" s="248" t="s">
        <v>130</v>
      </c>
      <c r="D5" s="247">
        <v>51700</v>
      </c>
      <c r="E5" s="248" t="s">
        <v>79</v>
      </c>
      <c r="F5" s="236" t="s">
        <v>128</v>
      </c>
    </row>
    <row r="6" spans="2:12" hidden="1" x14ac:dyDescent="0.3">
      <c r="B6" s="260">
        <v>43866</v>
      </c>
      <c r="C6" s="263" t="s">
        <v>162</v>
      </c>
      <c r="D6" s="264">
        <v>55000</v>
      </c>
      <c r="E6" s="263" t="s">
        <v>163</v>
      </c>
      <c r="F6" s="265" t="s">
        <v>164</v>
      </c>
    </row>
    <row r="7" spans="2:12" hidden="1" x14ac:dyDescent="0.3">
      <c r="B7" s="231">
        <v>43867</v>
      </c>
      <c r="C7" s="259" t="s">
        <v>165</v>
      </c>
      <c r="D7" s="246">
        <v>4784000</v>
      </c>
      <c r="E7" s="259" t="s">
        <v>168</v>
      </c>
      <c r="F7" s="227" t="s">
        <v>164</v>
      </c>
    </row>
    <row r="8" spans="2:12" hidden="1" x14ac:dyDescent="0.3">
      <c r="B8" s="231">
        <v>43868</v>
      </c>
      <c r="C8" s="259" t="s">
        <v>167</v>
      </c>
      <c r="D8" s="246">
        <v>891000</v>
      </c>
      <c r="E8" s="259" t="s">
        <v>166</v>
      </c>
      <c r="F8" s="227" t="s">
        <v>164</v>
      </c>
    </row>
    <row r="9" spans="2:12" hidden="1" x14ac:dyDescent="0.3">
      <c r="B9" s="231">
        <v>43876</v>
      </c>
      <c r="C9" s="259" t="s">
        <v>167</v>
      </c>
      <c r="D9" s="246">
        <v>150000</v>
      </c>
      <c r="E9" s="259" t="s">
        <v>168</v>
      </c>
      <c r="F9" s="227" t="s">
        <v>164</v>
      </c>
    </row>
    <row r="10" spans="2:12" hidden="1" x14ac:dyDescent="0.3">
      <c r="B10" s="231">
        <v>43876</v>
      </c>
      <c r="C10" s="259" t="s">
        <v>167</v>
      </c>
      <c r="D10" s="246">
        <v>300000</v>
      </c>
      <c r="E10" s="259" t="s">
        <v>168</v>
      </c>
      <c r="F10" s="227" t="s">
        <v>164</v>
      </c>
    </row>
    <row r="11" spans="2:12" hidden="1" x14ac:dyDescent="0.3">
      <c r="B11" s="231">
        <v>43876</v>
      </c>
      <c r="C11" s="259" t="s">
        <v>167</v>
      </c>
      <c r="D11" s="246">
        <v>360000</v>
      </c>
      <c r="E11" s="259" t="s">
        <v>168</v>
      </c>
      <c r="F11" s="227" t="s">
        <v>164</v>
      </c>
    </row>
    <row r="12" spans="2:12" hidden="1" x14ac:dyDescent="0.3">
      <c r="B12" s="231">
        <v>43876</v>
      </c>
      <c r="C12" s="259" t="s">
        <v>20</v>
      </c>
      <c r="D12" s="246">
        <v>150000</v>
      </c>
      <c r="E12" s="259" t="s">
        <v>58</v>
      </c>
      <c r="F12" s="227" t="s">
        <v>128</v>
      </c>
    </row>
    <row r="13" spans="2:12" hidden="1" x14ac:dyDescent="0.3">
      <c r="B13" s="231">
        <v>43876</v>
      </c>
      <c r="C13" s="259" t="s">
        <v>20</v>
      </c>
      <c r="D13" s="246">
        <v>300000</v>
      </c>
      <c r="E13" s="259" t="s">
        <v>58</v>
      </c>
      <c r="F13" s="227" t="s">
        <v>128</v>
      </c>
    </row>
    <row r="14" spans="2:12" ht="17.25" hidden="1" thickBot="1" x14ac:dyDescent="0.35">
      <c r="B14" s="232">
        <v>43876</v>
      </c>
      <c r="C14" s="248" t="s">
        <v>20</v>
      </c>
      <c r="D14" s="247">
        <v>360000</v>
      </c>
      <c r="E14" s="248" t="s">
        <v>58</v>
      </c>
      <c r="F14" s="236" t="s">
        <v>128</v>
      </c>
    </row>
    <row r="15" spans="2:12" hidden="1" x14ac:dyDescent="0.3">
      <c r="B15" s="281">
        <v>43895</v>
      </c>
      <c r="C15" s="263" t="s">
        <v>130</v>
      </c>
      <c r="D15" s="264">
        <v>55000</v>
      </c>
      <c r="E15" s="263" t="s">
        <v>79</v>
      </c>
      <c r="F15" s="265" t="s">
        <v>128</v>
      </c>
    </row>
    <row r="16" spans="2:12" hidden="1" x14ac:dyDescent="0.3">
      <c r="B16" s="231">
        <v>43906</v>
      </c>
      <c r="C16" s="259" t="s">
        <v>20</v>
      </c>
      <c r="D16" s="246">
        <v>594260</v>
      </c>
      <c r="E16" s="259" t="s">
        <v>58</v>
      </c>
      <c r="F16" s="227" t="s">
        <v>128</v>
      </c>
    </row>
    <row r="17" spans="2:6" ht="17.25" hidden="1" thickBot="1" x14ac:dyDescent="0.35">
      <c r="B17" s="282">
        <v>43921</v>
      </c>
      <c r="C17" s="248" t="s">
        <v>20</v>
      </c>
      <c r="D17" s="279">
        <v>5018430</v>
      </c>
      <c r="E17" s="248" t="s">
        <v>58</v>
      </c>
      <c r="F17" s="236" t="s">
        <v>128</v>
      </c>
    </row>
    <row r="18" spans="2:6" hidden="1" x14ac:dyDescent="0.3">
      <c r="B18" s="286">
        <v>43923</v>
      </c>
      <c r="C18" s="284" t="s">
        <v>173</v>
      </c>
      <c r="D18" s="287">
        <v>767000</v>
      </c>
      <c r="E18" s="284" t="s">
        <v>174</v>
      </c>
      <c r="F18" s="235" t="s">
        <v>128</v>
      </c>
    </row>
    <row r="19" spans="2:6" ht="17.25" hidden="1" thickBot="1" x14ac:dyDescent="0.35">
      <c r="B19" s="232">
        <v>43927</v>
      </c>
      <c r="C19" s="248" t="s">
        <v>130</v>
      </c>
      <c r="D19" s="247">
        <v>55000</v>
      </c>
      <c r="E19" s="248" t="s">
        <v>79</v>
      </c>
      <c r="F19" s="236" t="s">
        <v>128</v>
      </c>
    </row>
    <row r="20" spans="2:6" hidden="1" x14ac:dyDescent="0.3">
      <c r="B20" s="260">
        <v>43955</v>
      </c>
      <c r="C20" s="263" t="s">
        <v>20</v>
      </c>
      <c r="D20" s="293">
        <v>2408000</v>
      </c>
      <c r="E20" s="218" t="s">
        <v>58</v>
      </c>
      <c r="F20" s="235" t="s">
        <v>178</v>
      </c>
    </row>
    <row r="21" spans="2:6" hidden="1" x14ac:dyDescent="0.3">
      <c r="B21" s="231">
        <v>43957</v>
      </c>
      <c r="C21" s="259" t="s">
        <v>180</v>
      </c>
      <c r="D21" s="288">
        <v>3000000</v>
      </c>
      <c r="E21" s="259" t="s">
        <v>181</v>
      </c>
      <c r="F21" s="292" t="s">
        <v>178</v>
      </c>
    </row>
    <row r="22" spans="2:6" hidden="1" x14ac:dyDescent="0.3">
      <c r="B22" s="327">
        <v>43957</v>
      </c>
      <c r="C22" s="259" t="s">
        <v>20</v>
      </c>
      <c r="D22" s="288">
        <v>3165000</v>
      </c>
      <c r="E22" s="259" t="s">
        <v>58</v>
      </c>
      <c r="F22" s="227" t="s">
        <v>178</v>
      </c>
    </row>
    <row r="23" spans="2:6" hidden="1" x14ac:dyDescent="0.3">
      <c r="B23" s="231">
        <v>43957</v>
      </c>
      <c r="C23" s="259" t="s">
        <v>130</v>
      </c>
      <c r="D23" s="246">
        <v>55000</v>
      </c>
      <c r="E23" s="259" t="s">
        <v>182</v>
      </c>
      <c r="F23" s="227" t="s">
        <v>178</v>
      </c>
    </row>
    <row r="24" spans="2:6" hidden="1" x14ac:dyDescent="0.3">
      <c r="B24" s="231">
        <v>43960</v>
      </c>
      <c r="C24" s="259" t="s">
        <v>180</v>
      </c>
      <c r="D24" s="246">
        <v>1916000</v>
      </c>
      <c r="E24" s="259" t="s">
        <v>185</v>
      </c>
      <c r="F24" s="227" t="s">
        <v>178</v>
      </c>
    </row>
    <row r="25" spans="2:6" hidden="1" x14ac:dyDescent="0.3">
      <c r="B25" s="231">
        <v>43971</v>
      </c>
      <c r="C25" s="259" t="s">
        <v>184</v>
      </c>
      <c r="D25" s="246">
        <v>165000</v>
      </c>
      <c r="E25" s="259" t="s">
        <v>183</v>
      </c>
      <c r="F25" s="227" t="s">
        <v>178</v>
      </c>
    </row>
    <row r="26" spans="2:6" ht="17.25" hidden="1" thickBot="1" x14ac:dyDescent="0.35">
      <c r="B26" s="232">
        <v>43980</v>
      </c>
      <c r="C26" s="248" t="s">
        <v>179</v>
      </c>
      <c r="D26" s="247">
        <v>49940</v>
      </c>
      <c r="E26" s="248" t="s">
        <v>182</v>
      </c>
      <c r="F26" s="236" t="s">
        <v>178</v>
      </c>
    </row>
    <row r="27" spans="2:6" hidden="1" x14ac:dyDescent="0.3">
      <c r="B27" s="231">
        <v>43987</v>
      </c>
      <c r="C27" s="259" t="s">
        <v>130</v>
      </c>
      <c r="D27" s="246">
        <v>55000</v>
      </c>
      <c r="E27" s="259" t="s">
        <v>182</v>
      </c>
      <c r="F27" s="227" t="s">
        <v>178</v>
      </c>
    </row>
    <row r="28" spans="2:6" hidden="1" x14ac:dyDescent="0.3">
      <c r="B28" s="231">
        <v>44004</v>
      </c>
      <c r="C28" s="259" t="s">
        <v>184</v>
      </c>
      <c r="D28" s="246">
        <v>165000</v>
      </c>
      <c r="E28" s="259" t="s">
        <v>183</v>
      </c>
      <c r="F28" s="227" t="s">
        <v>178</v>
      </c>
    </row>
    <row r="29" spans="2:6" hidden="1" x14ac:dyDescent="0.3">
      <c r="B29" s="196">
        <v>44010</v>
      </c>
      <c r="C29" s="195" t="s">
        <v>172</v>
      </c>
      <c r="D29" s="246">
        <v>1670</v>
      </c>
      <c r="E29" s="259" t="s">
        <v>182</v>
      </c>
      <c r="F29" s="227" t="s">
        <v>178</v>
      </c>
    </row>
    <row r="30" spans="2:6" hidden="1" x14ac:dyDescent="0.3">
      <c r="B30" s="196">
        <v>44010</v>
      </c>
      <c r="C30" s="195" t="s">
        <v>172</v>
      </c>
      <c r="D30" s="246">
        <v>160</v>
      </c>
      <c r="E30" s="259" t="s">
        <v>182</v>
      </c>
      <c r="F30" s="227" t="s">
        <v>178</v>
      </c>
    </row>
    <row r="31" spans="2:6" ht="17.25" hidden="1" thickBot="1" x14ac:dyDescent="0.35">
      <c r="B31" s="26">
        <v>44012</v>
      </c>
      <c r="C31" s="137" t="s">
        <v>172</v>
      </c>
      <c r="D31" s="247">
        <v>51920</v>
      </c>
      <c r="E31" s="248" t="s">
        <v>182</v>
      </c>
      <c r="F31" s="236" t="s">
        <v>178</v>
      </c>
    </row>
    <row r="32" spans="2:6" hidden="1" x14ac:dyDescent="0.3">
      <c r="B32" s="334">
        <v>44013</v>
      </c>
      <c r="C32" s="335" t="s">
        <v>20</v>
      </c>
      <c r="D32" s="336">
        <v>5119400</v>
      </c>
      <c r="E32" s="337" t="s">
        <v>58</v>
      </c>
      <c r="F32" s="338" t="s">
        <v>178</v>
      </c>
    </row>
    <row r="33" spans="2:6" hidden="1" x14ac:dyDescent="0.3">
      <c r="B33" s="334">
        <v>44013</v>
      </c>
      <c r="C33" s="339" t="s">
        <v>20</v>
      </c>
      <c r="D33" s="336">
        <v>943000</v>
      </c>
      <c r="E33" s="337" t="s">
        <v>58</v>
      </c>
      <c r="F33" s="338" t="s">
        <v>178</v>
      </c>
    </row>
    <row r="34" spans="2:6" hidden="1" x14ac:dyDescent="0.3">
      <c r="B34" s="334">
        <v>44018</v>
      </c>
      <c r="C34" s="340" t="s">
        <v>172</v>
      </c>
      <c r="D34" s="336">
        <v>55000</v>
      </c>
      <c r="E34" s="339" t="s">
        <v>182</v>
      </c>
      <c r="F34" s="338" t="s">
        <v>178</v>
      </c>
    </row>
    <row r="35" spans="2:6" hidden="1" x14ac:dyDescent="0.3">
      <c r="B35" s="334">
        <v>44020</v>
      </c>
      <c r="C35" s="341" t="s">
        <v>172</v>
      </c>
      <c r="D35" s="336">
        <v>55</v>
      </c>
      <c r="E35" s="339" t="s">
        <v>182</v>
      </c>
      <c r="F35" s="338" t="s">
        <v>178</v>
      </c>
    </row>
    <row r="36" spans="2:6" hidden="1" x14ac:dyDescent="0.3">
      <c r="B36" s="334">
        <v>44028</v>
      </c>
      <c r="C36" s="341" t="s">
        <v>143</v>
      </c>
      <c r="D36" s="336">
        <v>660000</v>
      </c>
      <c r="E36" s="337" t="s">
        <v>58</v>
      </c>
      <c r="F36" s="338" t="s">
        <v>178</v>
      </c>
    </row>
    <row r="37" spans="2:6" hidden="1" x14ac:dyDescent="0.3">
      <c r="B37" s="334">
        <v>44028</v>
      </c>
      <c r="C37" s="341" t="s">
        <v>143</v>
      </c>
      <c r="D37" s="336">
        <v>762000</v>
      </c>
      <c r="E37" s="337" t="s">
        <v>58</v>
      </c>
      <c r="F37" s="338" t="s">
        <v>178</v>
      </c>
    </row>
    <row r="38" spans="2:6" hidden="1" x14ac:dyDescent="0.3">
      <c r="B38" s="334">
        <v>44032</v>
      </c>
      <c r="C38" s="341" t="s">
        <v>14</v>
      </c>
      <c r="D38" s="336">
        <v>165000</v>
      </c>
      <c r="E38" s="339" t="s">
        <v>183</v>
      </c>
      <c r="F38" s="338" t="s">
        <v>178</v>
      </c>
    </row>
    <row r="39" spans="2:6" hidden="1" x14ac:dyDescent="0.3">
      <c r="B39" s="342">
        <v>44039</v>
      </c>
      <c r="C39" s="341" t="s">
        <v>172</v>
      </c>
      <c r="D39" s="336">
        <v>55</v>
      </c>
      <c r="E39" s="339" t="s">
        <v>182</v>
      </c>
      <c r="F39" s="338" t="s">
        <v>178</v>
      </c>
    </row>
    <row r="40" spans="2:6" ht="17.25" hidden="1" thickBot="1" x14ac:dyDescent="0.35">
      <c r="B40" s="343">
        <v>44043</v>
      </c>
      <c r="C40" s="344" t="s">
        <v>172</v>
      </c>
      <c r="D40" s="345">
        <v>51810</v>
      </c>
      <c r="E40" s="346" t="s">
        <v>182</v>
      </c>
      <c r="F40" s="347" t="s">
        <v>178</v>
      </c>
    </row>
    <row r="41" spans="2:6" hidden="1" x14ac:dyDescent="0.3">
      <c r="B41" s="217">
        <v>44046</v>
      </c>
      <c r="C41" s="132" t="s">
        <v>143</v>
      </c>
      <c r="D41" s="264">
        <v>4536314</v>
      </c>
      <c r="E41" s="259" t="s">
        <v>181</v>
      </c>
      <c r="F41" s="338" t="s">
        <v>178</v>
      </c>
    </row>
    <row r="42" spans="2:6" hidden="1" x14ac:dyDescent="0.3">
      <c r="B42" s="45">
        <v>44048</v>
      </c>
      <c r="C42" s="195" t="s">
        <v>172</v>
      </c>
      <c r="D42" s="252">
        <v>55330</v>
      </c>
      <c r="E42" s="259" t="s">
        <v>137</v>
      </c>
      <c r="F42" s="338" t="s">
        <v>178</v>
      </c>
    </row>
    <row r="43" spans="2:6" hidden="1" x14ac:dyDescent="0.3">
      <c r="B43" s="45">
        <v>44063</v>
      </c>
      <c r="C43" s="195" t="s">
        <v>14</v>
      </c>
      <c r="D43" s="252">
        <v>165000</v>
      </c>
      <c r="E43" s="339" t="s">
        <v>183</v>
      </c>
      <c r="F43" s="338" t="s">
        <v>178</v>
      </c>
    </row>
    <row r="44" spans="2:6" ht="17.25" hidden="1" thickBot="1" x14ac:dyDescent="0.35">
      <c r="B44" s="26">
        <v>44074</v>
      </c>
      <c r="C44" s="137" t="s">
        <v>130</v>
      </c>
      <c r="D44" s="247">
        <v>51425</v>
      </c>
      <c r="E44" s="248" t="s">
        <v>137</v>
      </c>
      <c r="F44" s="347" t="s">
        <v>178</v>
      </c>
    </row>
    <row r="45" spans="2:6" hidden="1" x14ac:dyDescent="0.3">
      <c r="B45" s="45">
        <v>44075</v>
      </c>
      <c r="C45" s="132" t="s">
        <v>143</v>
      </c>
      <c r="D45" s="252">
        <v>5944500</v>
      </c>
      <c r="E45" s="259" t="s">
        <v>181</v>
      </c>
      <c r="F45" s="348" t="s">
        <v>141</v>
      </c>
    </row>
    <row r="46" spans="2:6" hidden="1" x14ac:dyDescent="0.3">
      <c r="B46" s="45">
        <v>44077</v>
      </c>
      <c r="C46" s="195" t="s">
        <v>172</v>
      </c>
      <c r="D46" s="246">
        <v>905000</v>
      </c>
      <c r="E46" s="259" t="s">
        <v>245</v>
      </c>
      <c r="F46" s="338" t="s">
        <v>141</v>
      </c>
    </row>
    <row r="47" spans="2:6" hidden="1" x14ac:dyDescent="0.3">
      <c r="B47" s="45">
        <v>44081</v>
      </c>
      <c r="C47" s="195" t="s">
        <v>172</v>
      </c>
      <c r="D47" s="246">
        <v>55110</v>
      </c>
      <c r="E47" s="195" t="s">
        <v>244</v>
      </c>
      <c r="F47" s="338" t="s">
        <v>141</v>
      </c>
    </row>
    <row r="48" spans="2:6" hidden="1" x14ac:dyDescent="0.3">
      <c r="B48" s="45">
        <v>44095</v>
      </c>
      <c r="C48" s="195" t="s">
        <v>243</v>
      </c>
      <c r="D48" s="246">
        <v>165000</v>
      </c>
      <c r="E48" s="339" t="s">
        <v>183</v>
      </c>
      <c r="F48" s="338" t="s">
        <v>141</v>
      </c>
    </row>
    <row r="49" spans="2:6" ht="17.25" hidden="1" thickBot="1" x14ac:dyDescent="0.35">
      <c r="B49" s="26">
        <v>44104</v>
      </c>
      <c r="C49" s="137" t="s">
        <v>130</v>
      </c>
      <c r="D49" s="247">
        <v>47465</v>
      </c>
      <c r="E49" s="137" t="s">
        <v>244</v>
      </c>
      <c r="F49" s="347" t="s">
        <v>141</v>
      </c>
    </row>
    <row r="50" spans="2:6" hidden="1" x14ac:dyDescent="0.3">
      <c r="B50" s="217">
        <v>44110</v>
      </c>
      <c r="C50" s="132" t="s">
        <v>143</v>
      </c>
      <c r="D50" s="252">
        <v>6188500</v>
      </c>
      <c r="E50" s="259" t="s">
        <v>58</v>
      </c>
      <c r="F50" s="348" t="s">
        <v>128</v>
      </c>
    </row>
    <row r="51" spans="2:6" hidden="1" x14ac:dyDescent="0.3">
      <c r="B51" s="45">
        <v>44111</v>
      </c>
      <c r="C51" s="195" t="s">
        <v>172</v>
      </c>
      <c r="D51" s="246">
        <v>55110</v>
      </c>
      <c r="E51" s="195" t="s">
        <v>79</v>
      </c>
      <c r="F51" s="338" t="s">
        <v>128</v>
      </c>
    </row>
    <row r="52" spans="2:6" hidden="1" x14ac:dyDescent="0.3">
      <c r="B52" s="45">
        <v>44116</v>
      </c>
      <c r="C52" s="132" t="s">
        <v>143</v>
      </c>
      <c r="D52" s="252">
        <v>1965000</v>
      </c>
      <c r="E52" s="259" t="s">
        <v>58</v>
      </c>
      <c r="F52" s="348" t="s">
        <v>128</v>
      </c>
    </row>
    <row r="53" spans="2:6" hidden="1" x14ac:dyDescent="0.3">
      <c r="B53" s="196">
        <v>44116</v>
      </c>
      <c r="C53" s="132" t="s">
        <v>143</v>
      </c>
      <c r="D53" s="246">
        <v>720000</v>
      </c>
      <c r="E53" s="259" t="s">
        <v>58</v>
      </c>
      <c r="F53" s="338" t="s">
        <v>128</v>
      </c>
    </row>
    <row r="54" spans="2:6" hidden="1" x14ac:dyDescent="0.3">
      <c r="B54" s="196">
        <v>44124</v>
      </c>
      <c r="C54" s="195" t="s">
        <v>14</v>
      </c>
      <c r="D54" s="246">
        <v>165000</v>
      </c>
      <c r="E54" s="339" t="s">
        <v>14</v>
      </c>
      <c r="F54" s="338" t="s">
        <v>128</v>
      </c>
    </row>
    <row r="55" spans="2:6" ht="17.25" hidden="1" thickBot="1" x14ac:dyDescent="0.35">
      <c r="B55" s="26">
        <v>44134</v>
      </c>
      <c r="C55" s="137" t="s">
        <v>172</v>
      </c>
      <c r="D55" s="247">
        <v>51975</v>
      </c>
      <c r="E55" s="137" t="s">
        <v>79</v>
      </c>
      <c r="F55" s="347" t="s">
        <v>128</v>
      </c>
    </row>
    <row r="56" spans="2:6" hidden="1" x14ac:dyDescent="0.3">
      <c r="B56" s="208">
        <v>44137</v>
      </c>
      <c r="C56" s="132" t="s">
        <v>20</v>
      </c>
      <c r="D56" s="252">
        <v>4111781</v>
      </c>
      <c r="E56" s="259" t="s">
        <v>58</v>
      </c>
      <c r="F56" s="348" t="s">
        <v>128</v>
      </c>
    </row>
    <row r="57" spans="2:6" hidden="1" x14ac:dyDescent="0.3">
      <c r="B57" s="196">
        <v>44140</v>
      </c>
      <c r="C57" s="132" t="s">
        <v>172</v>
      </c>
      <c r="D57" s="252">
        <v>55110</v>
      </c>
      <c r="E57" s="195" t="s">
        <v>79</v>
      </c>
      <c r="F57" s="348" t="s">
        <v>128</v>
      </c>
    </row>
    <row r="58" spans="2:6" hidden="1" x14ac:dyDescent="0.3">
      <c r="B58" s="196">
        <v>44155</v>
      </c>
      <c r="C58" s="195" t="s">
        <v>14</v>
      </c>
      <c r="D58" s="252">
        <v>165000</v>
      </c>
      <c r="E58" s="259" t="s">
        <v>266</v>
      </c>
      <c r="F58" s="348" t="s">
        <v>128</v>
      </c>
    </row>
    <row r="59" spans="2:6" ht="17.25" hidden="1" thickBot="1" x14ac:dyDescent="0.35">
      <c r="B59" s="26">
        <v>44165</v>
      </c>
      <c r="C59" s="137" t="s">
        <v>172</v>
      </c>
      <c r="D59" s="320">
        <v>48510</v>
      </c>
      <c r="E59" s="137" t="s">
        <v>79</v>
      </c>
      <c r="F59" s="347" t="s">
        <v>128</v>
      </c>
    </row>
    <row r="60" spans="2:6" hidden="1" x14ac:dyDescent="0.3">
      <c r="B60" s="196">
        <v>44168</v>
      </c>
      <c r="C60" s="132" t="s">
        <v>20</v>
      </c>
      <c r="D60" s="353">
        <v>180000</v>
      </c>
      <c r="E60" s="259" t="s">
        <v>58</v>
      </c>
      <c r="F60" s="356" t="s">
        <v>128</v>
      </c>
    </row>
    <row r="61" spans="2:6" hidden="1" x14ac:dyDescent="0.3">
      <c r="B61" s="196">
        <v>44169</v>
      </c>
      <c r="C61" s="132" t="s">
        <v>20</v>
      </c>
      <c r="D61" s="353">
        <v>4880000</v>
      </c>
      <c r="E61" s="259" t="s">
        <v>58</v>
      </c>
      <c r="F61" s="338" t="s">
        <v>128</v>
      </c>
    </row>
    <row r="62" spans="2:6" hidden="1" x14ac:dyDescent="0.3">
      <c r="B62" s="196">
        <v>44172</v>
      </c>
      <c r="C62" s="132" t="s">
        <v>172</v>
      </c>
      <c r="D62" s="353">
        <v>55000</v>
      </c>
      <c r="E62" s="195" t="s">
        <v>79</v>
      </c>
      <c r="F62" s="338" t="s">
        <v>128</v>
      </c>
    </row>
    <row r="63" spans="2:6" hidden="1" x14ac:dyDescent="0.3">
      <c r="B63" s="196">
        <v>44182</v>
      </c>
      <c r="C63" s="132" t="s">
        <v>20</v>
      </c>
      <c r="D63" s="353">
        <v>216000</v>
      </c>
      <c r="E63" s="259" t="s">
        <v>58</v>
      </c>
      <c r="F63" s="338" t="s">
        <v>128</v>
      </c>
    </row>
    <row r="64" spans="2:6" hidden="1" x14ac:dyDescent="0.3">
      <c r="B64" s="196">
        <v>44186</v>
      </c>
      <c r="C64" s="195" t="s">
        <v>14</v>
      </c>
      <c r="D64" s="354">
        <v>165000</v>
      </c>
      <c r="E64" s="195" t="s">
        <v>14</v>
      </c>
      <c r="F64" s="338" t="s">
        <v>128</v>
      </c>
    </row>
    <row r="65" spans="2:6" hidden="1" x14ac:dyDescent="0.3">
      <c r="B65" s="196">
        <v>44196</v>
      </c>
      <c r="C65" s="195" t="s">
        <v>172</v>
      </c>
      <c r="D65" s="354">
        <v>48730</v>
      </c>
      <c r="E65" s="195" t="s">
        <v>79</v>
      </c>
      <c r="F65" s="338" t="s">
        <v>128</v>
      </c>
    </row>
    <row r="66" spans="2:6" ht="17.25" hidden="1" thickBot="1" x14ac:dyDescent="0.35">
      <c r="B66" s="26">
        <v>44196</v>
      </c>
      <c r="C66" s="357" t="s">
        <v>172</v>
      </c>
      <c r="D66" s="355">
        <v>385</v>
      </c>
      <c r="E66" s="137" t="s">
        <v>79</v>
      </c>
      <c r="F66" s="347" t="s">
        <v>128</v>
      </c>
    </row>
    <row r="67" spans="2:6" hidden="1" x14ac:dyDescent="0.3">
      <c r="B67" s="283">
        <v>44203</v>
      </c>
      <c r="C67" s="351" t="s">
        <v>172</v>
      </c>
      <c r="D67" s="360">
        <v>55000</v>
      </c>
      <c r="E67" s="351" t="s">
        <v>79</v>
      </c>
      <c r="F67" s="356" t="s">
        <v>128</v>
      </c>
    </row>
    <row r="68" spans="2:6" hidden="1" x14ac:dyDescent="0.3">
      <c r="B68" s="196">
        <v>44225</v>
      </c>
      <c r="C68" s="195" t="s">
        <v>20</v>
      </c>
      <c r="D68" s="354">
        <v>4648950</v>
      </c>
      <c r="E68" s="259" t="s">
        <v>58</v>
      </c>
      <c r="F68" s="338" t="s">
        <v>128</v>
      </c>
    </row>
    <row r="69" spans="2:6" ht="17.25" hidden="1" thickBot="1" x14ac:dyDescent="0.35">
      <c r="B69" s="45">
        <v>44227</v>
      </c>
      <c r="C69" s="132" t="s">
        <v>172</v>
      </c>
      <c r="D69" s="353">
        <v>47850</v>
      </c>
      <c r="E69" s="132" t="s">
        <v>79</v>
      </c>
      <c r="F69" s="348" t="s">
        <v>128</v>
      </c>
    </row>
    <row r="70" spans="2:6" hidden="1" x14ac:dyDescent="0.3">
      <c r="B70" s="283">
        <v>44232</v>
      </c>
      <c r="C70" s="351" t="s">
        <v>172</v>
      </c>
      <c r="D70" s="367">
        <v>55110</v>
      </c>
      <c r="E70" s="351" t="s">
        <v>79</v>
      </c>
      <c r="F70" s="356" t="s">
        <v>128</v>
      </c>
    </row>
    <row r="71" spans="2:6" ht="17.25" hidden="1" thickBot="1" x14ac:dyDescent="0.35">
      <c r="B71" s="45">
        <v>44255</v>
      </c>
      <c r="C71" s="132" t="s">
        <v>172</v>
      </c>
      <c r="D71" s="353">
        <v>28325</v>
      </c>
      <c r="E71" s="132" t="s">
        <v>79</v>
      </c>
      <c r="F71" s="348" t="s">
        <v>128</v>
      </c>
    </row>
    <row r="72" spans="2:6" hidden="1" x14ac:dyDescent="0.3">
      <c r="B72" s="283">
        <v>44257</v>
      </c>
      <c r="C72" s="351" t="s">
        <v>322</v>
      </c>
      <c r="D72" s="360">
        <v>5974000</v>
      </c>
      <c r="E72" s="351" t="s">
        <v>323</v>
      </c>
      <c r="F72" s="356" t="s">
        <v>128</v>
      </c>
    </row>
    <row r="73" spans="2:6" hidden="1" x14ac:dyDescent="0.3">
      <c r="B73" s="196">
        <v>44260</v>
      </c>
      <c r="C73" s="195" t="s">
        <v>321</v>
      </c>
      <c r="D73" s="354">
        <v>55000</v>
      </c>
      <c r="E73" s="195" t="s">
        <v>79</v>
      </c>
      <c r="F73" s="338" t="s">
        <v>128</v>
      </c>
    </row>
    <row r="74" spans="2:6" ht="17.25" hidden="1" thickBot="1" x14ac:dyDescent="0.35">
      <c r="B74" s="26">
        <v>44286</v>
      </c>
      <c r="C74" s="137" t="s">
        <v>172</v>
      </c>
      <c r="D74" s="355">
        <v>66440</v>
      </c>
      <c r="E74" s="137" t="s">
        <v>79</v>
      </c>
      <c r="F74" s="347" t="s">
        <v>128</v>
      </c>
    </row>
    <row r="75" spans="2:6" hidden="1" x14ac:dyDescent="0.3">
      <c r="B75" s="283">
        <v>44291</v>
      </c>
      <c r="C75" s="351" t="s">
        <v>58</v>
      </c>
      <c r="D75" s="360">
        <v>4205400</v>
      </c>
      <c r="E75" s="351" t="s">
        <v>323</v>
      </c>
      <c r="F75" s="356" t="s">
        <v>128</v>
      </c>
    </row>
    <row r="76" spans="2:6" hidden="1" x14ac:dyDescent="0.3">
      <c r="B76" s="196">
        <v>44292</v>
      </c>
      <c r="C76" s="195" t="s">
        <v>321</v>
      </c>
      <c r="D76" s="354">
        <v>55000</v>
      </c>
      <c r="E76" s="195" t="s">
        <v>79</v>
      </c>
      <c r="F76" s="338" t="s">
        <v>128</v>
      </c>
    </row>
    <row r="77" spans="2:6" hidden="1" x14ac:dyDescent="0.3">
      <c r="B77" s="196">
        <v>44313</v>
      </c>
      <c r="C77" s="195" t="s">
        <v>58</v>
      </c>
      <c r="D77" s="354">
        <v>600000</v>
      </c>
      <c r="E77" s="195" t="s">
        <v>335</v>
      </c>
      <c r="F77" s="338" t="s">
        <v>128</v>
      </c>
    </row>
    <row r="78" spans="2:6" hidden="1" x14ac:dyDescent="0.3">
      <c r="B78" s="196">
        <v>44313</v>
      </c>
      <c r="C78" s="195" t="s">
        <v>58</v>
      </c>
      <c r="D78" s="354">
        <v>605000</v>
      </c>
      <c r="E78" s="195" t="s">
        <v>336</v>
      </c>
      <c r="F78" s="338" t="s">
        <v>128</v>
      </c>
    </row>
    <row r="79" spans="2:6" ht="17.25" hidden="1" thickBot="1" x14ac:dyDescent="0.35">
      <c r="B79" s="45">
        <v>44316</v>
      </c>
      <c r="C79" s="132" t="s">
        <v>130</v>
      </c>
      <c r="D79" s="353">
        <v>47080</v>
      </c>
      <c r="E79" s="132" t="s">
        <v>79</v>
      </c>
      <c r="F79" s="348" t="s">
        <v>128</v>
      </c>
    </row>
    <row r="80" spans="2:6" hidden="1" x14ac:dyDescent="0.3">
      <c r="B80" s="283">
        <v>44322</v>
      </c>
      <c r="C80" s="351" t="s">
        <v>130</v>
      </c>
      <c r="D80" s="360">
        <v>55110</v>
      </c>
      <c r="E80" s="351" t="s">
        <v>79</v>
      </c>
      <c r="F80" s="356" t="s">
        <v>128</v>
      </c>
    </row>
    <row r="81" spans="2:6" hidden="1" x14ac:dyDescent="0.3">
      <c r="B81" s="196">
        <v>44326</v>
      </c>
      <c r="C81" s="195" t="s">
        <v>58</v>
      </c>
      <c r="D81" s="354">
        <v>4607000</v>
      </c>
      <c r="E81" s="195" t="s">
        <v>323</v>
      </c>
      <c r="F81" s="338" t="s">
        <v>128</v>
      </c>
    </row>
    <row r="82" spans="2:6" hidden="1" x14ac:dyDescent="0.3">
      <c r="B82" s="196">
        <v>44326</v>
      </c>
      <c r="C82" s="195" t="s">
        <v>58</v>
      </c>
      <c r="D82" s="354">
        <v>2768000</v>
      </c>
      <c r="E82" s="195" t="s">
        <v>323</v>
      </c>
      <c r="F82" s="338" t="s">
        <v>128</v>
      </c>
    </row>
    <row r="83" spans="2:6" hidden="1" x14ac:dyDescent="0.3">
      <c r="B83" s="196">
        <v>44334</v>
      </c>
      <c r="C83" s="195" t="s">
        <v>58</v>
      </c>
      <c r="D83" s="354">
        <v>1217000</v>
      </c>
      <c r="E83" s="195" t="s">
        <v>323</v>
      </c>
      <c r="F83" s="338" t="s">
        <v>128</v>
      </c>
    </row>
    <row r="84" spans="2:6" hidden="1" x14ac:dyDescent="0.3">
      <c r="B84" s="45">
        <v>44347</v>
      </c>
      <c r="C84" s="132" t="s">
        <v>172</v>
      </c>
      <c r="D84" s="353">
        <v>46585</v>
      </c>
      <c r="E84" s="132" t="s">
        <v>79</v>
      </c>
      <c r="F84" s="348" t="s">
        <v>128</v>
      </c>
    </row>
    <row r="85" spans="2:6" hidden="1" x14ac:dyDescent="0.3">
      <c r="B85" s="196">
        <v>44353</v>
      </c>
      <c r="C85" s="195" t="s">
        <v>58</v>
      </c>
      <c r="D85" s="392">
        <v>4309000</v>
      </c>
      <c r="E85" s="195" t="s">
        <v>143</v>
      </c>
      <c r="F85" s="338" t="s">
        <v>128</v>
      </c>
    </row>
    <row r="86" spans="2:6" hidden="1" x14ac:dyDescent="0.3">
      <c r="B86" s="196">
        <v>44354</v>
      </c>
      <c r="C86" s="132" t="s">
        <v>360</v>
      </c>
      <c r="D86" s="392">
        <v>55000</v>
      </c>
      <c r="E86" s="132" t="s">
        <v>79</v>
      </c>
      <c r="F86" s="338" t="s">
        <v>128</v>
      </c>
    </row>
    <row r="87" spans="2:6" hidden="1" x14ac:dyDescent="0.3">
      <c r="B87" s="196">
        <v>44362</v>
      </c>
      <c r="C87" s="195" t="s">
        <v>58</v>
      </c>
      <c r="D87" s="392">
        <v>3534000</v>
      </c>
      <c r="E87" s="195" t="s">
        <v>143</v>
      </c>
      <c r="F87" s="338" t="s">
        <v>128</v>
      </c>
    </row>
    <row r="88" spans="2:6" hidden="1" x14ac:dyDescent="0.3">
      <c r="B88" s="196">
        <v>44374</v>
      </c>
      <c r="C88" s="132" t="s">
        <v>172</v>
      </c>
      <c r="D88" s="392">
        <v>1010</v>
      </c>
      <c r="E88" s="132" t="s">
        <v>79</v>
      </c>
      <c r="F88" s="338" t="s">
        <v>128</v>
      </c>
    </row>
    <row r="89" spans="2:6" hidden="1" x14ac:dyDescent="0.3">
      <c r="B89" s="196">
        <v>44374</v>
      </c>
      <c r="C89" s="132" t="s">
        <v>172</v>
      </c>
      <c r="D89" s="392">
        <v>100</v>
      </c>
      <c r="E89" s="132" t="s">
        <v>79</v>
      </c>
      <c r="F89" s="338" t="s">
        <v>128</v>
      </c>
    </row>
    <row r="90" spans="2:6" hidden="1" x14ac:dyDescent="0.3">
      <c r="B90" s="196">
        <v>44377</v>
      </c>
      <c r="C90" s="195" t="s">
        <v>58</v>
      </c>
      <c r="D90" s="392">
        <v>5347000</v>
      </c>
      <c r="E90" s="195" t="s">
        <v>143</v>
      </c>
      <c r="F90" s="338" t="s">
        <v>128</v>
      </c>
    </row>
    <row r="91" spans="2:6" hidden="1" x14ac:dyDescent="0.3">
      <c r="B91" s="196">
        <v>44377</v>
      </c>
      <c r="C91" s="195" t="s">
        <v>58</v>
      </c>
      <c r="D91" s="392">
        <v>2025000</v>
      </c>
      <c r="E91" s="195" t="s">
        <v>143</v>
      </c>
      <c r="F91" s="338" t="s">
        <v>128</v>
      </c>
    </row>
    <row r="92" spans="2:6" ht="17.25" hidden="1" thickBot="1" x14ac:dyDescent="0.35">
      <c r="B92" s="45">
        <v>44377</v>
      </c>
      <c r="C92" s="132" t="s">
        <v>361</v>
      </c>
      <c r="D92" s="395">
        <v>46035</v>
      </c>
      <c r="E92" s="132" t="s">
        <v>79</v>
      </c>
      <c r="F92" s="348" t="s">
        <v>128</v>
      </c>
    </row>
    <row r="93" spans="2:6" hidden="1" x14ac:dyDescent="0.3">
      <c r="B93" s="283">
        <v>44382</v>
      </c>
      <c r="C93" s="351" t="s">
        <v>172</v>
      </c>
      <c r="D93" s="360">
        <v>55000</v>
      </c>
      <c r="E93" s="351" t="s">
        <v>79</v>
      </c>
      <c r="F93" s="356" t="s">
        <v>128</v>
      </c>
    </row>
    <row r="94" spans="2:6" ht="17.25" hidden="1" thickBot="1" x14ac:dyDescent="0.35">
      <c r="B94" s="45">
        <v>44408</v>
      </c>
      <c r="C94" s="132" t="s">
        <v>359</v>
      </c>
      <c r="D94" s="353">
        <v>48345</v>
      </c>
      <c r="E94" s="132" t="s">
        <v>79</v>
      </c>
      <c r="F94" s="348" t="s">
        <v>128</v>
      </c>
    </row>
    <row r="95" spans="2:6" hidden="1" x14ac:dyDescent="0.3">
      <c r="B95" s="283">
        <v>44413</v>
      </c>
      <c r="C95" s="351" t="s">
        <v>172</v>
      </c>
      <c r="D95" s="360">
        <v>55330</v>
      </c>
      <c r="E95" s="351" t="s">
        <v>79</v>
      </c>
      <c r="F95" s="356" t="s">
        <v>128</v>
      </c>
    </row>
    <row r="96" spans="2:6" hidden="1" x14ac:dyDescent="0.3">
      <c r="B96" s="196">
        <v>44417</v>
      </c>
      <c r="C96" s="397" t="s">
        <v>394</v>
      </c>
      <c r="D96" s="354">
        <v>6288000</v>
      </c>
      <c r="E96" s="397" t="s">
        <v>395</v>
      </c>
      <c r="F96" s="338" t="s">
        <v>128</v>
      </c>
    </row>
    <row r="97" spans="2:6" ht="17.25" hidden="1" thickBot="1" x14ac:dyDescent="0.35">
      <c r="B97" s="26">
        <v>44439</v>
      </c>
      <c r="C97" s="137" t="s">
        <v>359</v>
      </c>
      <c r="D97" s="355">
        <v>46750</v>
      </c>
      <c r="E97" s="137" t="s">
        <v>79</v>
      </c>
      <c r="F97" s="347" t="s">
        <v>128</v>
      </c>
    </row>
    <row r="98" spans="2:6" hidden="1" x14ac:dyDescent="0.3">
      <c r="B98" s="283">
        <v>44445</v>
      </c>
      <c r="C98" s="351" t="s">
        <v>172</v>
      </c>
      <c r="D98" s="360">
        <v>55000</v>
      </c>
      <c r="E98" s="351" t="s">
        <v>79</v>
      </c>
      <c r="F98" s="356" t="s">
        <v>128</v>
      </c>
    </row>
    <row r="99" spans="2:6" hidden="1" x14ac:dyDescent="0.3">
      <c r="B99" s="45">
        <v>44456</v>
      </c>
      <c r="C99" s="397" t="s">
        <v>166</v>
      </c>
      <c r="D99" s="353">
        <v>4533000</v>
      </c>
      <c r="E99" s="397" t="s">
        <v>143</v>
      </c>
      <c r="F99" s="338" t="s">
        <v>128</v>
      </c>
    </row>
    <row r="100" spans="2:6" ht="17.25" hidden="1" thickBot="1" x14ac:dyDescent="0.35">
      <c r="B100" s="45">
        <v>44469</v>
      </c>
      <c r="C100" s="132" t="s">
        <v>359</v>
      </c>
      <c r="D100" s="353">
        <v>46970</v>
      </c>
      <c r="E100" s="132" t="s">
        <v>79</v>
      </c>
      <c r="F100" s="348" t="s">
        <v>128</v>
      </c>
    </row>
    <row r="101" spans="2:6" hidden="1" x14ac:dyDescent="0.3">
      <c r="B101" s="283">
        <v>44474</v>
      </c>
      <c r="C101" s="351" t="s">
        <v>172</v>
      </c>
      <c r="D101" s="415">
        <v>55110</v>
      </c>
      <c r="E101" s="351" t="s">
        <v>79</v>
      </c>
      <c r="F101" s="356" t="s">
        <v>128</v>
      </c>
    </row>
    <row r="102" spans="2:6" hidden="1" x14ac:dyDescent="0.3">
      <c r="B102" s="196">
        <v>44477</v>
      </c>
      <c r="C102" s="397" t="s">
        <v>166</v>
      </c>
      <c r="D102" s="414">
        <v>5500000</v>
      </c>
      <c r="E102" s="397" t="s">
        <v>143</v>
      </c>
      <c r="F102" s="338" t="s">
        <v>128</v>
      </c>
    </row>
    <row r="103" spans="2:6" hidden="1" x14ac:dyDescent="0.3">
      <c r="B103" s="196">
        <v>44477</v>
      </c>
      <c r="C103" s="397" t="s">
        <v>166</v>
      </c>
      <c r="D103" s="414">
        <v>748000</v>
      </c>
      <c r="E103" s="397" t="s">
        <v>143</v>
      </c>
      <c r="F103" s="338" t="s">
        <v>128</v>
      </c>
    </row>
    <row r="104" spans="2:6" ht="17.25" hidden="1" thickBot="1" x14ac:dyDescent="0.35">
      <c r="B104" s="45">
        <v>44499</v>
      </c>
      <c r="C104" s="132" t="s">
        <v>359</v>
      </c>
      <c r="D104" s="407">
        <v>47410</v>
      </c>
      <c r="E104" s="132" t="s">
        <v>79</v>
      </c>
      <c r="F104" s="348" t="s">
        <v>128</v>
      </c>
    </row>
    <row r="105" spans="2:6" hidden="1" x14ac:dyDescent="0.3">
      <c r="B105" s="419" t="s">
        <v>460</v>
      </c>
      <c r="C105" s="351" t="s">
        <v>20</v>
      </c>
      <c r="D105" s="415">
        <v>4000000</v>
      </c>
      <c r="E105" s="423" t="s">
        <v>143</v>
      </c>
      <c r="F105" s="356" t="s">
        <v>128</v>
      </c>
    </row>
    <row r="106" spans="2:6" hidden="1" x14ac:dyDescent="0.3">
      <c r="B106" s="420" t="s">
        <v>460</v>
      </c>
      <c r="C106" s="195" t="s">
        <v>172</v>
      </c>
      <c r="D106" s="414">
        <v>55000</v>
      </c>
      <c r="E106" s="195" t="s">
        <v>79</v>
      </c>
      <c r="F106" s="338" t="s">
        <v>128</v>
      </c>
    </row>
    <row r="107" spans="2:6" hidden="1" x14ac:dyDescent="0.3">
      <c r="B107" s="420" t="s">
        <v>460</v>
      </c>
      <c r="C107" s="195" t="s">
        <v>20</v>
      </c>
      <c r="D107" s="414">
        <v>365500</v>
      </c>
      <c r="E107" s="397" t="s">
        <v>143</v>
      </c>
      <c r="F107" s="338" t="s">
        <v>128</v>
      </c>
    </row>
    <row r="108" spans="2:6" ht="17.25" hidden="1" thickBot="1" x14ac:dyDescent="0.35">
      <c r="B108" s="424" t="s">
        <v>456</v>
      </c>
      <c r="C108" s="132" t="s">
        <v>20</v>
      </c>
      <c r="D108" s="434">
        <v>1471000</v>
      </c>
      <c r="E108" s="435" t="s">
        <v>143</v>
      </c>
      <c r="F108" s="348" t="s">
        <v>128</v>
      </c>
    </row>
    <row r="109" spans="2:6" hidden="1" x14ac:dyDescent="0.3">
      <c r="B109" s="427">
        <v>44536</v>
      </c>
      <c r="C109" s="351" t="s">
        <v>172</v>
      </c>
      <c r="D109" s="400">
        <v>55000</v>
      </c>
      <c r="E109" s="351" t="s">
        <v>79</v>
      </c>
      <c r="F109" s="356" t="s">
        <v>128</v>
      </c>
    </row>
    <row r="110" spans="2:6" hidden="1" x14ac:dyDescent="0.3">
      <c r="B110" s="401">
        <v>44555</v>
      </c>
      <c r="C110" s="195" t="s">
        <v>172</v>
      </c>
      <c r="D110" s="398">
        <v>1210</v>
      </c>
      <c r="E110" s="259" t="s">
        <v>137</v>
      </c>
      <c r="F110" s="338" t="s">
        <v>128</v>
      </c>
    </row>
    <row r="111" spans="2:6" ht="17.25" hidden="1" thickBot="1" x14ac:dyDescent="0.35">
      <c r="B111" s="431">
        <v>44555</v>
      </c>
      <c r="C111" s="132" t="s">
        <v>172</v>
      </c>
      <c r="D111" s="432">
        <v>120</v>
      </c>
      <c r="E111" s="218" t="s">
        <v>137</v>
      </c>
      <c r="F111" s="348" t="s">
        <v>128</v>
      </c>
    </row>
    <row r="112" spans="2:6" hidden="1" x14ac:dyDescent="0.3">
      <c r="B112" s="283">
        <v>44566</v>
      </c>
      <c r="C112" s="351" t="s">
        <v>172</v>
      </c>
      <c r="D112" s="400">
        <v>55000</v>
      </c>
      <c r="E112" s="443" t="s">
        <v>531</v>
      </c>
      <c r="F112" s="356" t="s">
        <v>128</v>
      </c>
    </row>
    <row r="113" spans="2:6" hidden="1" x14ac:dyDescent="0.3">
      <c r="B113" s="196">
        <v>44578</v>
      </c>
      <c r="C113" s="444" t="s">
        <v>530</v>
      </c>
      <c r="D113" s="398">
        <v>500000</v>
      </c>
      <c r="E113" s="444" t="s">
        <v>532</v>
      </c>
      <c r="F113" s="338" t="s">
        <v>128</v>
      </c>
    </row>
    <row r="114" spans="2:6" hidden="1" x14ac:dyDescent="0.3">
      <c r="B114" s="196">
        <v>44587</v>
      </c>
      <c r="C114" s="444" t="s">
        <v>530</v>
      </c>
      <c r="D114" s="398">
        <v>3236000</v>
      </c>
      <c r="E114" s="444" t="s">
        <v>532</v>
      </c>
      <c r="F114" s="338" t="s">
        <v>128</v>
      </c>
    </row>
    <row r="115" spans="2:6" hidden="1" x14ac:dyDescent="0.3">
      <c r="B115" s="196">
        <v>44587</v>
      </c>
      <c r="C115" s="444" t="s">
        <v>530</v>
      </c>
      <c r="D115" s="398">
        <v>3290000</v>
      </c>
      <c r="E115" s="444" t="s">
        <v>532</v>
      </c>
      <c r="F115" s="338" t="s">
        <v>128</v>
      </c>
    </row>
    <row r="116" spans="2:6" ht="17.25" hidden="1" thickBot="1" x14ac:dyDescent="0.35">
      <c r="B116" s="26">
        <v>44589</v>
      </c>
      <c r="C116" s="137" t="s">
        <v>172</v>
      </c>
      <c r="D116" s="430">
        <v>44990</v>
      </c>
      <c r="E116" s="445" t="s">
        <v>531</v>
      </c>
      <c r="F116" s="347" t="s">
        <v>128</v>
      </c>
    </row>
    <row r="117" spans="2:6" hidden="1" x14ac:dyDescent="0.3">
      <c r="B117" s="283">
        <v>44599</v>
      </c>
      <c r="C117" s="351" t="s">
        <v>172</v>
      </c>
      <c r="D117" s="400">
        <v>55220</v>
      </c>
      <c r="E117" s="443" t="s">
        <v>79</v>
      </c>
      <c r="F117" s="356" t="s">
        <v>128</v>
      </c>
    </row>
    <row r="118" spans="2:6" ht="17.25" hidden="1" thickBot="1" x14ac:dyDescent="0.35">
      <c r="B118" s="45">
        <v>44620</v>
      </c>
      <c r="C118" s="132" t="s">
        <v>172</v>
      </c>
      <c r="D118" s="432">
        <v>44770</v>
      </c>
      <c r="E118" s="474" t="s">
        <v>79</v>
      </c>
      <c r="F118" s="348" t="s">
        <v>128</v>
      </c>
    </row>
    <row r="119" spans="2:6" hidden="1" x14ac:dyDescent="0.3">
      <c r="B119" s="470">
        <v>44627</v>
      </c>
      <c r="C119" s="475" t="s">
        <v>530</v>
      </c>
      <c r="D119" s="471">
        <v>4188000</v>
      </c>
      <c r="E119" s="475" t="s">
        <v>319</v>
      </c>
      <c r="F119" s="476" t="s">
        <v>128</v>
      </c>
    </row>
    <row r="120" spans="2:6" hidden="1" x14ac:dyDescent="0.3">
      <c r="B120" s="472">
        <v>44627</v>
      </c>
      <c r="C120" s="136" t="s">
        <v>172</v>
      </c>
      <c r="D120" s="473">
        <v>55000</v>
      </c>
      <c r="E120" s="136" t="s">
        <v>79</v>
      </c>
      <c r="F120" s="477" t="s">
        <v>128</v>
      </c>
    </row>
    <row r="121" spans="2:6" hidden="1" x14ac:dyDescent="0.3">
      <c r="B121" s="472">
        <v>44628</v>
      </c>
      <c r="C121" s="478" t="s">
        <v>530</v>
      </c>
      <c r="D121" s="473">
        <v>1000000</v>
      </c>
      <c r="E121" s="478" t="s">
        <v>319</v>
      </c>
      <c r="F121" s="477" t="s">
        <v>128</v>
      </c>
    </row>
    <row r="122" spans="2:6" ht="17.25" hidden="1" thickBot="1" x14ac:dyDescent="0.35">
      <c r="B122" s="486">
        <v>44651</v>
      </c>
      <c r="C122" s="194" t="s">
        <v>172</v>
      </c>
      <c r="D122" s="484">
        <v>46310</v>
      </c>
      <c r="E122" s="194" t="s">
        <v>79</v>
      </c>
      <c r="F122" s="487" t="s">
        <v>128</v>
      </c>
    </row>
    <row r="123" spans="2:6" hidden="1" x14ac:dyDescent="0.3">
      <c r="B123" s="427">
        <v>44655</v>
      </c>
      <c r="C123" s="475" t="s">
        <v>58</v>
      </c>
      <c r="D123" s="488">
        <v>6320000</v>
      </c>
      <c r="E123" s="475" t="s">
        <v>59</v>
      </c>
      <c r="F123" s="476" t="s">
        <v>128</v>
      </c>
    </row>
    <row r="124" spans="2:6" hidden="1" x14ac:dyDescent="0.3">
      <c r="B124" s="401">
        <v>44656</v>
      </c>
      <c r="C124" s="136" t="s">
        <v>172</v>
      </c>
      <c r="D124" s="485">
        <v>55770</v>
      </c>
      <c r="E124" s="136" t="s">
        <v>79</v>
      </c>
      <c r="F124" s="477" t="s">
        <v>128</v>
      </c>
    </row>
    <row r="125" spans="2:6" hidden="1" x14ac:dyDescent="0.3">
      <c r="B125" s="401">
        <v>44670</v>
      </c>
      <c r="C125" s="478" t="s">
        <v>58</v>
      </c>
      <c r="D125" s="485">
        <v>5000000</v>
      </c>
      <c r="E125" s="478" t="s">
        <v>59</v>
      </c>
      <c r="F125" s="477" t="s">
        <v>128</v>
      </c>
    </row>
    <row r="126" spans="2:6" ht="17.25" hidden="1" thickBot="1" x14ac:dyDescent="0.35">
      <c r="B126" s="431">
        <v>44681</v>
      </c>
      <c r="C126" s="194" t="s">
        <v>172</v>
      </c>
      <c r="D126" s="434">
        <v>45870</v>
      </c>
      <c r="E126" s="194" t="s">
        <v>79</v>
      </c>
      <c r="F126" s="487" t="s">
        <v>128</v>
      </c>
    </row>
    <row r="127" spans="2:6" hidden="1" x14ac:dyDescent="0.3">
      <c r="B127" s="427">
        <v>44687</v>
      </c>
      <c r="C127" s="310" t="s">
        <v>172</v>
      </c>
      <c r="D127" s="471">
        <v>55110</v>
      </c>
      <c r="E127" s="310" t="s">
        <v>79</v>
      </c>
      <c r="F127" s="476" t="s">
        <v>128</v>
      </c>
    </row>
    <row r="128" spans="2:6" hidden="1" x14ac:dyDescent="0.3">
      <c r="B128" s="401">
        <v>44690</v>
      </c>
      <c r="C128" s="478" t="s">
        <v>58</v>
      </c>
      <c r="D128" s="473">
        <v>3814000</v>
      </c>
      <c r="E128" s="478" t="s">
        <v>59</v>
      </c>
      <c r="F128" s="477" t="s">
        <v>128</v>
      </c>
    </row>
    <row r="129" spans="2:7" hidden="1" x14ac:dyDescent="0.3">
      <c r="B129" s="401">
        <v>44692</v>
      </c>
      <c r="C129" s="478" t="s">
        <v>58</v>
      </c>
      <c r="D129" s="473">
        <v>1223000</v>
      </c>
      <c r="E129" s="478" t="s">
        <v>59</v>
      </c>
      <c r="F129" s="477" t="s">
        <v>128</v>
      </c>
    </row>
    <row r="130" spans="2:7" hidden="1" x14ac:dyDescent="0.3">
      <c r="B130" s="401">
        <v>44708</v>
      </c>
      <c r="C130" s="478" t="s">
        <v>58</v>
      </c>
      <c r="D130" s="473">
        <v>1000000</v>
      </c>
      <c r="E130" s="195" t="s">
        <v>20</v>
      </c>
      <c r="F130" s="477" t="s">
        <v>128</v>
      </c>
    </row>
    <row r="131" spans="2:7" ht="17.25" hidden="1" thickBot="1" x14ac:dyDescent="0.35">
      <c r="B131" s="431">
        <v>44712</v>
      </c>
      <c r="C131" s="132" t="s">
        <v>172</v>
      </c>
      <c r="D131" s="484">
        <v>45540</v>
      </c>
      <c r="E131" s="194" t="s">
        <v>79</v>
      </c>
      <c r="F131" s="487" t="s">
        <v>128</v>
      </c>
    </row>
    <row r="132" spans="2:7" hidden="1" x14ac:dyDescent="0.3">
      <c r="B132" s="427">
        <v>44719</v>
      </c>
      <c r="C132" s="475" t="s">
        <v>58</v>
      </c>
      <c r="D132" s="400">
        <v>4832000</v>
      </c>
      <c r="E132" s="351" t="s">
        <v>20</v>
      </c>
      <c r="F132" s="476" t="s">
        <v>128</v>
      </c>
      <c r="G132" s="517"/>
    </row>
    <row r="133" spans="2:7" hidden="1" x14ac:dyDescent="0.3">
      <c r="B133" s="401">
        <v>44719</v>
      </c>
      <c r="C133" s="195" t="s">
        <v>172</v>
      </c>
      <c r="D133" s="398">
        <v>55000</v>
      </c>
      <c r="E133" s="136" t="s">
        <v>79</v>
      </c>
      <c r="F133" s="477" t="s">
        <v>128</v>
      </c>
      <c r="G133" s="517"/>
    </row>
    <row r="134" spans="2:7" hidden="1" x14ac:dyDescent="0.3">
      <c r="B134" s="401">
        <v>44722</v>
      </c>
      <c r="C134" s="478" t="s">
        <v>58</v>
      </c>
      <c r="D134" s="398">
        <v>2000000</v>
      </c>
      <c r="E134" s="195" t="s">
        <v>20</v>
      </c>
      <c r="F134" s="477" t="s">
        <v>128</v>
      </c>
      <c r="G134" s="36"/>
    </row>
    <row r="135" spans="2:7" hidden="1" x14ac:dyDescent="0.3">
      <c r="B135" s="401">
        <v>44733</v>
      </c>
      <c r="C135" s="478" t="s">
        <v>58</v>
      </c>
      <c r="D135" s="398">
        <v>1933880</v>
      </c>
      <c r="E135" s="195" t="s">
        <v>20</v>
      </c>
      <c r="F135" s="477" t="s">
        <v>128</v>
      </c>
      <c r="G135" s="36"/>
    </row>
    <row r="136" spans="2:7" hidden="1" x14ac:dyDescent="0.3">
      <c r="B136" s="401">
        <v>44734</v>
      </c>
      <c r="C136" s="195" t="s">
        <v>610</v>
      </c>
      <c r="D136" s="398">
        <v>100000</v>
      </c>
      <c r="E136" s="195" t="s">
        <v>610</v>
      </c>
      <c r="F136" s="477" t="s">
        <v>128</v>
      </c>
      <c r="G136" s="517"/>
    </row>
    <row r="137" spans="2:7" hidden="1" x14ac:dyDescent="0.3">
      <c r="B137" s="401">
        <v>44738</v>
      </c>
      <c r="C137" s="195" t="s">
        <v>357</v>
      </c>
      <c r="D137" s="398">
        <v>1470</v>
      </c>
      <c r="E137" s="195" t="s">
        <v>357</v>
      </c>
      <c r="F137" s="477" t="s">
        <v>128</v>
      </c>
      <c r="G137" s="517"/>
    </row>
    <row r="138" spans="2:7" hidden="1" x14ac:dyDescent="0.3">
      <c r="B138" s="401">
        <v>44738</v>
      </c>
      <c r="C138" s="195" t="s">
        <v>358</v>
      </c>
      <c r="D138" s="398">
        <v>140</v>
      </c>
      <c r="E138" s="195" t="s">
        <v>358</v>
      </c>
      <c r="F138" s="477" t="s">
        <v>128</v>
      </c>
      <c r="G138" s="517"/>
    </row>
    <row r="139" spans="2:7" ht="17.25" hidden="1" thickBot="1" x14ac:dyDescent="0.35">
      <c r="B139" s="429">
        <v>44742</v>
      </c>
      <c r="C139" s="137" t="s">
        <v>172</v>
      </c>
      <c r="D139" s="518">
        <v>44880</v>
      </c>
      <c r="E139" s="314" t="s">
        <v>79</v>
      </c>
      <c r="F139" s="479" t="s">
        <v>128</v>
      </c>
      <c r="G139" s="36"/>
    </row>
    <row r="140" spans="2:7" hidden="1" x14ac:dyDescent="0.3">
      <c r="B140" s="427">
        <v>44747</v>
      </c>
      <c r="C140" s="441" t="s">
        <v>172</v>
      </c>
      <c r="D140" s="400">
        <v>55000</v>
      </c>
      <c r="E140" s="310" t="s">
        <v>79</v>
      </c>
      <c r="F140" s="476" t="s">
        <v>128</v>
      </c>
    </row>
    <row r="141" spans="2:7" hidden="1" x14ac:dyDescent="0.3">
      <c r="B141" s="401">
        <v>44753</v>
      </c>
      <c r="C141" s="478" t="s">
        <v>58</v>
      </c>
      <c r="D141" s="398">
        <v>4824000</v>
      </c>
      <c r="E141" s="195" t="s">
        <v>20</v>
      </c>
      <c r="F141" s="477" t="s">
        <v>128</v>
      </c>
    </row>
    <row r="142" spans="2:7" ht="17.25" hidden="1" thickBot="1" x14ac:dyDescent="0.35">
      <c r="B142" s="431">
        <v>44773</v>
      </c>
      <c r="C142" s="132" t="s">
        <v>172</v>
      </c>
      <c r="D142" s="432">
        <v>45595</v>
      </c>
      <c r="E142" s="194" t="s">
        <v>79</v>
      </c>
      <c r="F142" s="487" t="s">
        <v>128</v>
      </c>
    </row>
    <row r="143" spans="2:7" hidden="1" x14ac:dyDescent="0.3">
      <c r="B143" s="427">
        <v>44778</v>
      </c>
      <c r="C143" s="351" t="s">
        <v>172</v>
      </c>
      <c r="D143" s="400">
        <v>55000</v>
      </c>
      <c r="E143" s="310" t="s">
        <v>79</v>
      </c>
      <c r="F143" s="476" t="s">
        <v>128</v>
      </c>
    </row>
    <row r="144" spans="2:7" hidden="1" x14ac:dyDescent="0.3">
      <c r="B144" s="401">
        <v>44784</v>
      </c>
      <c r="C144" s="478" t="s">
        <v>58</v>
      </c>
      <c r="D144" s="398">
        <v>2404000</v>
      </c>
      <c r="E144" s="195" t="s">
        <v>20</v>
      </c>
      <c r="F144" s="477" t="s">
        <v>128</v>
      </c>
    </row>
    <row r="145" spans="2:6" hidden="1" x14ac:dyDescent="0.3">
      <c r="B145" s="401">
        <v>44784</v>
      </c>
      <c r="C145" s="478" t="s">
        <v>58</v>
      </c>
      <c r="D145" s="398">
        <v>5685000</v>
      </c>
      <c r="E145" s="195" t="s">
        <v>20</v>
      </c>
      <c r="F145" s="477" t="s">
        <v>128</v>
      </c>
    </row>
    <row r="146" spans="2:6" hidden="1" x14ac:dyDescent="0.3">
      <c r="B146" s="401">
        <v>44797</v>
      </c>
      <c r="C146" s="478" t="s">
        <v>58</v>
      </c>
      <c r="D146" s="398">
        <v>1980000</v>
      </c>
      <c r="E146" s="195" t="s">
        <v>20</v>
      </c>
      <c r="F146" s="477" t="s">
        <v>128</v>
      </c>
    </row>
    <row r="147" spans="2:6" ht="17.25" hidden="1" thickBot="1" x14ac:dyDescent="0.35">
      <c r="B147" s="431">
        <v>44804</v>
      </c>
      <c r="C147" s="132" t="s">
        <v>172</v>
      </c>
      <c r="D147" s="434">
        <v>44715</v>
      </c>
      <c r="E147" s="194" t="s">
        <v>79</v>
      </c>
      <c r="F147" s="487" t="s">
        <v>128</v>
      </c>
    </row>
    <row r="148" spans="2:6" hidden="1" x14ac:dyDescent="0.3">
      <c r="B148" s="427">
        <v>44809</v>
      </c>
      <c r="C148" s="351" t="s">
        <v>172</v>
      </c>
      <c r="D148" s="400">
        <v>55000</v>
      </c>
      <c r="E148" s="310" t="s">
        <v>79</v>
      </c>
      <c r="F148" s="476" t="s">
        <v>128</v>
      </c>
    </row>
    <row r="149" spans="2:6" hidden="1" x14ac:dyDescent="0.3">
      <c r="B149" s="401">
        <v>44819</v>
      </c>
      <c r="C149" s="478" t="s">
        <v>58</v>
      </c>
      <c r="D149" s="398">
        <v>5798500</v>
      </c>
      <c r="E149" s="195" t="s">
        <v>20</v>
      </c>
      <c r="F149" s="477" t="s">
        <v>128</v>
      </c>
    </row>
    <row r="150" spans="2:6" ht="17.25" hidden="1" thickBot="1" x14ac:dyDescent="0.35">
      <c r="B150" s="429">
        <v>44834</v>
      </c>
      <c r="C150" s="137" t="s">
        <v>172</v>
      </c>
      <c r="D150" s="529">
        <v>43725</v>
      </c>
      <c r="E150" s="314" t="s">
        <v>79</v>
      </c>
      <c r="F150" s="479" t="s">
        <v>141</v>
      </c>
    </row>
    <row r="151" spans="2:6" hidden="1" x14ac:dyDescent="0.3">
      <c r="B151" s="427">
        <v>44839</v>
      </c>
      <c r="C151" s="351" t="s">
        <v>172</v>
      </c>
      <c r="D151" s="400">
        <v>55000</v>
      </c>
      <c r="E151" s="310" t="s">
        <v>79</v>
      </c>
      <c r="F151" s="476" t="s">
        <v>128</v>
      </c>
    </row>
    <row r="152" spans="2:6" hidden="1" x14ac:dyDescent="0.3">
      <c r="B152" s="401">
        <v>44842</v>
      </c>
      <c r="C152" s="478" t="s">
        <v>58</v>
      </c>
      <c r="D152" s="398">
        <v>3379000</v>
      </c>
      <c r="E152" s="195" t="s">
        <v>20</v>
      </c>
      <c r="F152" s="477" t="s">
        <v>128</v>
      </c>
    </row>
    <row r="153" spans="2:6" ht="17.25" hidden="1" thickBot="1" x14ac:dyDescent="0.35">
      <c r="B153" s="431">
        <v>44865</v>
      </c>
      <c r="C153" s="132" t="s">
        <v>172</v>
      </c>
      <c r="D153" s="434">
        <v>43340</v>
      </c>
      <c r="E153" s="194" t="s">
        <v>79</v>
      </c>
      <c r="F153" s="487" t="s">
        <v>141</v>
      </c>
    </row>
    <row r="154" spans="2:6" hidden="1" x14ac:dyDescent="0.3">
      <c r="B154" s="427">
        <v>44872</v>
      </c>
      <c r="C154" s="351" t="s">
        <v>172</v>
      </c>
      <c r="D154" s="400">
        <v>55000</v>
      </c>
      <c r="E154" s="310" t="s">
        <v>79</v>
      </c>
      <c r="F154" s="476" t="s">
        <v>128</v>
      </c>
    </row>
    <row r="155" spans="2:6" ht="17.25" hidden="1" thickBot="1" x14ac:dyDescent="0.35">
      <c r="B155" s="431">
        <v>44895</v>
      </c>
      <c r="C155" s="132" t="s">
        <v>172</v>
      </c>
      <c r="D155" s="432">
        <v>42845</v>
      </c>
      <c r="E155" s="194" t="s">
        <v>79</v>
      </c>
      <c r="F155" s="487" t="s">
        <v>128</v>
      </c>
    </row>
    <row r="156" spans="2:6" hidden="1" x14ac:dyDescent="0.3">
      <c r="B156" s="427">
        <v>44900</v>
      </c>
      <c r="C156" s="195" t="s">
        <v>172</v>
      </c>
      <c r="D156" s="400">
        <v>55110</v>
      </c>
      <c r="E156" s="310" t="s">
        <v>709</v>
      </c>
      <c r="F156" s="476" t="s">
        <v>128</v>
      </c>
    </row>
    <row r="157" spans="2:6" hidden="1" x14ac:dyDescent="0.3">
      <c r="B157" s="401">
        <v>44904</v>
      </c>
      <c r="C157" s="195" t="s">
        <v>711</v>
      </c>
      <c r="D157" s="398">
        <v>4738800</v>
      </c>
      <c r="E157" s="195" t="s">
        <v>710</v>
      </c>
      <c r="F157" s="477" t="s">
        <v>128</v>
      </c>
    </row>
    <row r="158" spans="2:6" ht="17.25" hidden="1" thickBot="1" x14ac:dyDescent="0.35">
      <c r="B158" s="431">
        <v>44926</v>
      </c>
      <c r="C158" s="195" t="s">
        <v>172</v>
      </c>
      <c r="D158" s="434">
        <v>43780</v>
      </c>
      <c r="E158" s="194" t="s">
        <v>708</v>
      </c>
      <c r="F158" s="487" t="s">
        <v>128</v>
      </c>
    </row>
    <row r="159" spans="2:6" hidden="1" x14ac:dyDescent="0.3">
      <c r="B159" s="427">
        <v>44931</v>
      </c>
      <c r="C159" s="351" t="s">
        <v>172</v>
      </c>
      <c r="D159" s="400">
        <v>55110</v>
      </c>
      <c r="E159" s="351" t="s">
        <v>79</v>
      </c>
      <c r="F159" s="476" t="s">
        <v>128</v>
      </c>
    </row>
    <row r="160" spans="2:6" hidden="1" x14ac:dyDescent="0.3">
      <c r="B160" s="401">
        <v>44934</v>
      </c>
      <c r="C160" s="195" t="s">
        <v>721</v>
      </c>
      <c r="D160" s="398">
        <v>4175000</v>
      </c>
      <c r="E160" s="195" t="s">
        <v>58</v>
      </c>
      <c r="F160" s="477" t="s">
        <v>128</v>
      </c>
    </row>
    <row r="161" spans="2:6" hidden="1" x14ac:dyDescent="0.3">
      <c r="B161" s="401">
        <v>44934</v>
      </c>
      <c r="C161" s="195" t="s">
        <v>703</v>
      </c>
      <c r="D161" s="398">
        <v>2540000</v>
      </c>
      <c r="E161" s="195" t="s">
        <v>707</v>
      </c>
      <c r="F161" s="477" t="s">
        <v>128</v>
      </c>
    </row>
    <row r="162" spans="2:6" hidden="1" x14ac:dyDescent="0.3">
      <c r="B162" s="561">
        <v>44934</v>
      </c>
      <c r="C162" s="209" t="s">
        <v>703</v>
      </c>
      <c r="D162" s="562">
        <v>3250000</v>
      </c>
      <c r="E162" s="195" t="s">
        <v>707</v>
      </c>
      <c r="F162" s="563" t="s">
        <v>128</v>
      </c>
    </row>
    <row r="163" spans="2:6" ht="17.25" hidden="1" thickBot="1" x14ac:dyDescent="0.35">
      <c r="B163" s="429">
        <v>44957</v>
      </c>
      <c r="C163" s="137" t="s">
        <v>172</v>
      </c>
      <c r="D163" s="430">
        <v>42845</v>
      </c>
      <c r="E163" s="137" t="s">
        <v>79</v>
      </c>
      <c r="F163" s="479" t="s">
        <v>128</v>
      </c>
    </row>
    <row r="164" spans="2:6" hidden="1" x14ac:dyDescent="0.3">
      <c r="B164" s="401">
        <v>44963</v>
      </c>
      <c r="C164" s="195" t="s">
        <v>172</v>
      </c>
      <c r="D164" s="398">
        <v>55000</v>
      </c>
      <c r="E164" s="195" t="s">
        <v>720</v>
      </c>
      <c r="F164" s="477" t="s">
        <v>128</v>
      </c>
    </row>
    <row r="165" spans="2:6" hidden="1" x14ac:dyDescent="0.3">
      <c r="B165" s="561">
        <v>44985</v>
      </c>
      <c r="C165" s="195" t="s">
        <v>721</v>
      </c>
      <c r="D165" s="562">
        <v>4723000</v>
      </c>
      <c r="E165" s="195" t="s">
        <v>58</v>
      </c>
      <c r="F165" s="563" t="s">
        <v>128</v>
      </c>
    </row>
    <row r="166" spans="2:6" ht="17.25" hidden="1" thickBot="1" x14ac:dyDescent="0.35">
      <c r="B166" s="429">
        <v>44985</v>
      </c>
      <c r="C166" s="137" t="s">
        <v>172</v>
      </c>
      <c r="D166" s="430">
        <v>25795</v>
      </c>
      <c r="E166" s="137" t="s">
        <v>79</v>
      </c>
      <c r="F166" s="479" t="s">
        <v>128</v>
      </c>
    </row>
    <row r="167" spans="2:6" hidden="1" x14ac:dyDescent="0.3">
      <c r="B167" s="401">
        <v>44991</v>
      </c>
      <c r="C167" s="195" t="s">
        <v>172</v>
      </c>
      <c r="D167" s="398">
        <v>55000</v>
      </c>
      <c r="E167" s="195" t="s">
        <v>747</v>
      </c>
      <c r="F167" s="477" t="s">
        <v>128</v>
      </c>
    </row>
    <row r="168" spans="2:6" hidden="1" x14ac:dyDescent="0.3">
      <c r="B168" s="561">
        <v>44993</v>
      </c>
      <c r="C168" s="195" t="s">
        <v>744</v>
      </c>
      <c r="D168" s="562">
        <v>1200000</v>
      </c>
      <c r="E168" s="195" t="s">
        <v>748</v>
      </c>
      <c r="F168" s="563" t="s">
        <v>128</v>
      </c>
    </row>
    <row r="169" spans="2:6" hidden="1" x14ac:dyDescent="0.3">
      <c r="B169" s="561">
        <v>44997</v>
      </c>
      <c r="C169" s="195" t="s">
        <v>744</v>
      </c>
      <c r="D169" s="562">
        <v>5434000</v>
      </c>
      <c r="E169" s="195" t="s">
        <v>781</v>
      </c>
      <c r="F169" s="563" t="s">
        <v>784</v>
      </c>
    </row>
    <row r="170" spans="2:6" ht="17.25" hidden="1" thickBot="1" x14ac:dyDescent="0.35">
      <c r="B170" s="429">
        <v>45016</v>
      </c>
      <c r="C170" s="137" t="s">
        <v>780</v>
      </c>
      <c r="D170" s="430">
        <v>60005</v>
      </c>
      <c r="E170" s="137" t="s">
        <v>785</v>
      </c>
      <c r="F170" s="479" t="s">
        <v>128</v>
      </c>
    </row>
    <row r="171" spans="2:6" hidden="1" x14ac:dyDescent="0.3">
      <c r="B171" s="561">
        <v>45021</v>
      </c>
      <c r="C171" s="195" t="s">
        <v>780</v>
      </c>
      <c r="D171" s="562">
        <v>55000</v>
      </c>
      <c r="E171" s="195" t="s">
        <v>779</v>
      </c>
      <c r="F171" s="563" t="s">
        <v>128</v>
      </c>
    </row>
    <row r="172" spans="2:6" hidden="1" x14ac:dyDescent="0.3">
      <c r="B172" s="588">
        <v>45026</v>
      </c>
      <c r="C172" s="132" t="s">
        <v>744</v>
      </c>
      <c r="D172" s="447">
        <v>6232500</v>
      </c>
      <c r="E172" s="132" t="s">
        <v>781</v>
      </c>
      <c r="F172" s="589" t="s">
        <v>784</v>
      </c>
    </row>
    <row r="173" spans="2:6" ht="17.25" hidden="1" thickBot="1" x14ac:dyDescent="0.35">
      <c r="B173" s="429">
        <v>45046</v>
      </c>
      <c r="C173" s="137" t="s">
        <v>783</v>
      </c>
      <c r="D173" s="430">
        <v>42295</v>
      </c>
      <c r="E173" s="137" t="s">
        <v>779</v>
      </c>
      <c r="F173" s="479" t="s">
        <v>128</v>
      </c>
    </row>
    <row r="174" spans="2:6" hidden="1" x14ac:dyDescent="0.3">
      <c r="B174" s="561">
        <v>45054</v>
      </c>
      <c r="C174" s="195" t="s">
        <v>172</v>
      </c>
      <c r="D174" s="562">
        <v>55000</v>
      </c>
      <c r="E174" s="195" t="s">
        <v>794</v>
      </c>
      <c r="F174" s="563" t="s">
        <v>128</v>
      </c>
    </row>
    <row r="175" spans="2:6" hidden="1" x14ac:dyDescent="0.3">
      <c r="B175" s="588">
        <v>45068</v>
      </c>
      <c r="C175" s="132" t="s">
        <v>744</v>
      </c>
      <c r="D175" s="447">
        <v>6494600</v>
      </c>
      <c r="E175" s="132" t="s">
        <v>781</v>
      </c>
      <c r="F175" s="589" t="s">
        <v>784</v>
      </c>
    </row>
    <row r="176" spans="2:6" ht="17.25" hidden="1" thickBot="1" x14ac:dyDescent="0.35">
      <c r="B176" s="429">
        <v>45077</v>
      </c>
      <c r="C176" s="137" t="s">
        <v>172</v>
      </c>
      <c r="D176" s="430">
        <v>42845</v>
      </c>
      <c r="E176" s="137" t="s">
        <v>794</v>
      </c>
      <c r="F176" s="479" t="s">
        <v>128</v>
      </c>
    </row>
    <row r="177" spans="2:6" hidden="1" x14ac:dyDescent="0.3">
      <c r="B177" s="561">
        <v>45082</v>
      </c>
      <c r="C177" s="195" t="s">
        <v>172</v>
      </c>
      <c r="D177" s="562">
        <v>55000</v>
      </c>
      <c r="E177" s="195" t="s">
        <v>794</v>
      </c>
      <c r="F177" s="563" t="s">
        <v>128</v>
      </c>
    </row>
    <row r="178" spans="2:6" hidden="1" x14ac:dyDescent="0.3">
      <c r="B178" s="561">
        <v>45099</v>
      </c>
      <c r="C178" s="195" t="s">
        <v>744</v>
      </c>
      <c r="D178" s="562">
        <v>5227000</v>
      </c>
      <c r="E178" s="195" t="s">
        <v>781</v>
      </c>
      <c r="F178" s="563" t="s">
        <v>784</v>
      </c>
    </row>
    <row r="179" spans="2:6" hidden="1" x14ac:dyDescent="0.3">
      <c r="B179" s="561">
        <v>45102</v>
      </c>
      <c r="C179" s="195" t="s">
        <v>357</v>
      </c>
      <c r="D179" s="562">
        <v>1210</v>
      </c>
      <c r="E179" s="195" t="s">
        <v>357</v>
      </c>
      <c r="F179" s="563" t="s">
        <v>128</v>
      </c>
    </row>
    <row r="180" spans="2:6" hidden="1" x14ac:dyDescent="0.3">
      <c r="B180" s="561">
        <v>45102</v>
      </c>
      <c r="C180" s="132" t="s">
        <v>358</v>
      </c>
      <c r="D180" s="447">
        <v>120</v>
      </c>
      <c r="E180" s="132" t="s">
        <v>358</v>
      </c>
      <c r="F180" s="563" t="s">
        <v>128</v>
      </c>
    </row>
    <row r="181" spans="2:6" ht="17.25" hidden="1" thickBot="1" x14ac:dyDescent="0.35">
      <c r="B181" s="429">
        <v>45107</v>
      </c>
      <c r="C181" s="137" t="s">
        <v>172</v>
      </c>
      <c r="D181" s="430">
        <v>43285</v>
      </c>
      <c r="E181" s="137" t="s">
        <v>794</v>
      </c>
      <c r="F181" s="479" t="s">
        <v>128</v>
      </c>
    </row>
    <row r="182" spans="2:6" hidden="1" x14ac:dyDescent="0.3">
      <c r="B182" s="561">
        <v>45112</v>
      </c>
      <c r="C182" s="195" t="s">
        <v>172</v>
      </c>
      <c r="D182" s="562">
        <v>55000</v>
      </c>
      <c r="E182" s="195" t="s">
        <v>794</v>
      </c>
      <c r="F182" s="563" t="s">
        <v>128</v>
      </c>
    </row>
    <row r="183" spans="2:6" hidden="1" x14ac:dyDescent="0.3">
      <c r="B183" s="561">
        <v>45113</v>
      </c>
      <c r="C183" s="195" t="s">
        <v>744</v>
      </c>
      <c r="D183" s="562">
        <v>6000000</v>
      </c>
      <c r="E183" s="195" t="s">
        <v>781</v>
      </c>
      <c r="F183" s="563" t="s">
        <v>784</v>
      </c>
    </row>
    <row r="184" spans="2:6" hidden="1" x14ac:dyDescent="0.3">
      <c r="B184" s="561">
        <v>45113</v>
      </c>
      <c r="C184" s="195" t="s">
        <v>744</v>
      </c>
      <c r="D184" s="562">
        <v>1856000</v>
      </c>
      <c r="E184" s="195" t="s">
        <v>781</v>
      </c>
      <c r="F184" s="563" t="s">
        <v>784</v>
      </c>
    </row>
    <row r="185" spans="2:6" ht="17.25" hidden="1" thickBot="1" x14ac:dyDescent="0.35">
      <c r="B185" s="429">
        <v>45138</v>
      </c>
      <c r="C185" s="137" t="s">
        <v>172</v>
      </c>
      <c r="D185" s="430">
        <v>42460</v>
      </c>
      <c r="E185" s="137" t="s">
        <v>794</v>
      </c>
      <c r="F185" s="479" t="s">
        <v>128</v>
      </c>
    </row>
    <row r="186" spans="2:6" hidden="1" x14ac:dyDescent="0.3">
      <c r="B186" s="561">
        <v>45141</v>
      </c>
      <c r="C186" s="195" t="s">
        <v>744</v>
      </c>
      <c r="D186" s="562">
        <v>2144000</v>
      </c>
      <c r="E186" s="195" t="s">
        <v>781</v>
      </c>
      <c r="F186" s="563" t="s">
        <v>128</v>
      </c>
    </row>
    <row r="187" spans="2:6" hidden="1" x14ac:dyDescent="0.3">
      <c r="B187" s="561">
        <v>45141</v>
      </c>
      <c r="C187" s="195" t="s">
        <v>744</v>
      </c>
      <c r="D187" s="562">
        <v>4000000</v>
      </c>
      <c r="E187" s="195" t="s">
        <v>781</v>
      </c>
      <c r="F187" s="563" t="s">
        <v>784</v>
      </c>
    </row>
    <row r="188" spans="2:6" hidden="1" x14ac:dyDescent="0.3">
      <c r="B188" s="561">
        <v>45145</v>
      </c>
      <c r="C188" s="195" t="s">
        <v>172</v>
      </c>
      <c r="D188" s="562">
        <v>55000</v>
      </c>
      <c r="E188" s="195" t="s">
        <v>794</v>
      </c>
      <c r="F188" s="563" t="s">
        <v>784</v>
      </c>
    </row>
    <row r="189" spans="2:6" ht="17.25" hidden="1" thickBot="1" x14ac:dyDescent="0.35">
      <c r="B189" s="429">
        <v>45169</v>
      </c>
      <c r="C189" s="137" t="s">
        <v>172</v>
      </c>
      <c r="D189" s="430">
        <v>42185</v>
      </c>
      <c r="E189" s="357" t="s">
        <v>794</v>
      </c>
      <c r="F189" s="479" t="s">
        <v>128</v>
      </c>
    </row>
    <row r="190" spans="2:6" hidden="1" x14ac:dyDescent="0.3">
      <c r="B190" s="561">
        <v>45174</v>
      </c>
      <c r="C190" s="195" t="s">
        <v>172</v>
      </c>
      <c r="D190" s="562">
        <v>55440</v>
      </c>
      <c r="E190" s="195" t="s">
        <v>794</v>
      </c>
      <c r="F190" s="563" t="s">
        <v>784</v>
      </c>
    </row>
    <row r="191" spans="2:6" hidden="1" x14ac:dyDescent="0.3">
      <c r="B191" s="561">
        <v>45182</v>
      </c>
      <c r="C191" s="195" t="s">
        <v>744</v>
      </c>
      <c r="D191" s="562">
        <v>5000000</v>
      </c>
      <c r="E191" s="195" t="s">
        <v>781</v>
      </c>
      <c r="F191" s="563" t="s">
        <v>128</v>
      </c>
    </row>
    <row r="192" spans="2:6" hidden="1" x14ac:dyDescent="0.3">
      <c r="B192" s="561">
        <v>45182</v>
      </c>
      <c r="C192" s="195" t="s">
        <v>744</v>
      </c>
      <c r="D192" s="562">
        <v>2552000</v>
      </c>
      <c r="E192" s="195" t="s">
        <v>781</v>
      </c>
      <c r="F192" s="563" t="s">
        <v>784</v>
      </c>
    </row>
    <row r="193" spans="2:6" hidden="1" x14ac:dyDescent="0.3">
      <c r="B193" s="561">
        <v>45182</v>
      </c>
      <c r="C193" s="195" t="s">
        <v>744</v>
      </c>
      <c r="D193" s="562">
        <v>3500000</v>
      </c>
      <c r="E193" s="195" t="s">
        <v>781</v>
      </c>
      <c r="F193" s="563" t="s">
        <v>784</v>
      </c>
    </row>
    <row r="194" spans="2:6" hidden="1" x14ac:dyDescent="0.3">
      <c r="B194" s="561">
        <v>45194</v>
      </c>
      <c r="C194" s="195" t="s">
        <v>744</v>
      </c>
      <c r="D194" s="562">
        <v>2500000</v>
      </c>
      <c r="E194" s="195" t="s">
        <v>781</v>
      </c>
      <c r="F194" s="563" t="s">
        <v>784</v>
      </c>
    </row>
    <row r="195" spans="2:6" ht="17.25" hidden="1" thickBot="1" x14ac:dyDescent="0.35">
      <c r="B195" s="429">
        <v>45199</v>
      </c>
      <c r="C195" s="137" t="s">
        <v>172</v>
      </c>
      <c r="D195" s="430">
        <v>40260</v>
      </c>
      <c r="E195" s="357" t="s">
        <v>794</v>
      </c>
      <c r="F195" s="479" t="s">
        <v>128</v>
      </c>
    </row>
    <row r="196" spans="2:6" hidden="1" x14ac:dyDescent="0.3">
      <c r="B196" s="561">
        <v>45204</v>
      </c>
      <c r="C196" s="195" t="s">
        <v>172</v>
      </c>
      <c r="D196" s="562">
        <v>55110</v>
      </c>
      <c r="E196" s="195" t="s">
        <v>794</v>
      </c>
      <c r="F196" s="563" t="s">
        <v>784</v>
      </c>
    </row>
    <row r="197" spans="2:6" ht="17.25" hidden="1" thickBot="1" x14ac:dyDescent="0.35">
      <c r="B197" s="429">
        <v>45230</v>
      </c>
      <c r="C197" s="137" t="s">
        <v>172</v>
      </c>
      <c r="D197" s="430">
        <v>44300</v>
      </c>
      <c r="E197" s="357" t="s">
        <v>794</v>
      </c>
      <c r="F197" s="479" t="s">
        <v>128</v>
      </c>
    </row>
    <row r="198" spans="2:6" hidden="1" x14ac:dyDescent="0.3">
      <c r="B198" s="561">
        <v>45233</v>
      </c>
      <c r="C198" s="195" t="s">
        <v>744</v>
      </c>
      <c r="D198" s="562">
        <v>5358000</v>
      </c>
      <c r="E198" s="195" t="s">
        <v>781</v>
      </c>
      <c r="F198" s="563" t="s">
        <v>128</v>
      </c>
    </row>
    <row r="199" spans="2:6" hidden="1" x14ac:dyDescent="0.3">
      <c r="B199" s="561">
        <v>45236</v>
      </c>
      <c r="C199" s="195" t="s">
        <v>172</v>
      </c>
      <c r="D199" s="562">
        <v>55000</v>
      </c>
      <c r="E199" s="195" t="s">
        <v>794</v>
      </c>
      <c r="F199" s="563" t="s">
        <v>784</v>
      </c>
    </row>
    <row r="200" spans="2:6" ht="17.25" hidden="1" thickBot="1" x14ac:dyDescent="0.35">
      <c r="B200" s="429">
        <v>45260</v>
      </c>
      <c r="C200" s="137" t="s">
        <v>172</v>
      </c>
      <c r="D200" s="430">
        <v>41415</v>
      </c>
      <c r="E200" s="357" t="s">
        <v>794</v>
      </c>
      <c r="F200" s="479" t="s">
        <v>128</v>
      </c>
    </row>
    <row r="201" spans="2:6" hidden="1" x14ac:dyDescent="0.3">
      <c r="B201" s="561">
        <v>45265</v>
      </c>
      <c r="C201" s="195" t="s">
        <v>172</v>
      </c>
      <c r="D201" s="562">
        <v>55000</v>
      </c>
      <c r="E201" s="195" t="s">
        <v>794</v>
      </c>
      <c r="F201" s="563" t="s">
        <v>128</v>
      </c>
    </row>
    <row r="202" spans="2:6" hidden="1" x14ac:dyDescent="0.3">
      <c r="B202" s="561">
        <v>45267</v>
      </c>
      <c r="C202" s="195" t="s">
        <v>744</v>
      </c>
      <c r="D202" s="562">
        <v>6000000</v>
      </c>
      <c r="E202" s="195" t="s">
        <v>781</v>
      </c>
      <c r="F202" s="563" t="s">
        <v>784</v>
      </c>
    </row>
    <row r="203" spans="2:6" hidden="1" x14ac:dyDescent="0.3">
      <c r="B203" s="561">
        <v>45284</v>
      </c>
      <c r="C203" s="195" t="s">
        <v>357</v>
      </c>
      <c r="D203" s="562">
        <v>1370</v>
      </c>
      <c r="E203" s="195" t="s">
        <v>489</v>
      </c>
      <c r="F203" s="563" t="s">
        <v>784</v>
      </c>
    </row>
    <row r="204" spans="2:6" hidden="1" x14ac:dyDescent="0.3">
      <c r="B204" s="561">
        <v>45284</v>
      </c>
      <c r="C204" s="195" t="s">
        <v>490</v>
      </c>
      <c r="D204" s="562">
        <v>130</v>
      </c>
      <c r="E204" s="195" t="s">
        <v>490</v>
      </c>
      <c r="F204" s="563" t="s">
        <v>784</v>
      </c>
    </row>
    <row r="205" spans="2:6" ht="17.25" hidden="1" thickBot="1" x14ac:dyDescent="0.35">
      <c r="B205" s="429">
        <v>45291</v>
      </c>
      <c r="C205" s="137" t="s">
        <v>892</v>
      </c>
      <c r="D205" s="430">
        <v>41470</v>
      </c>
      <c r="E205" s="357" t="s">
        <v>893</v>
      </c>
      <c r="F205" s="479" t="s">
        <v>128</v>
      </c>
    </row>
    <row r="206" spans="2:6" x14ac:dyDescent="0.3">
      <c r="B206" s="561">
        <v>45297</v>
      </c>
      <c r="C206" s="195" t="s">
        <v>744</v>
      </c>
      <c r="D206" s="562">
        <v>4000000</v>
      </c>
      <c r="E206" s="195" t="s">
        <v>781</v>
      </c>
      <c r="F206" s="563" t="s">
        <v>128</v>
      </c>
    </row>
    <row r="207" spans="2:6" x14ac:dyDescent="0.3">
      <c r="B207" s="561">
        <v>45296</v>
      </c>
      <c r="C207" s="195" t="s">
        <v>172</v>
      </c>
      <c r="D207" s="562">
        <v>55000</v>
      </c>
      <c r="E207" s="195" t="s">
        <v>794</v>
      </c>
      <c r="F207" s="563" t="s">
        <v>784</v>
      </c>
    </row>
    <row r="208" spans="2:6" ht="17.25" thickBot="1" x14ac:dyDescent="0.35">
      <c r="B208" s="429">
        <v>45322</v>
      </c>
      <c r="C208" s="137" t="s">
        <v>172</v>
      </c>
      <c r="D208" s="430">
        <v>42570</v>
      </c>
      <c r="E208" s="357" t="s">
        <v>794</v>
      </c>
      <c r="F208" s="479" t="s">
        <v>128</v>
      </c>
    </row>
    <row r="209" spans="2:6" x14ac:dyDescent="0.3">
      <c r="B209" s="561">
        <v>45327</v>
      </c>
      <c r="C209" s="195" t="s">
        <v>744</v>
      </c>
      <c r="D209" s="562">
        <v>4000000</v>
      </c>
      <c r="E209" s="195" t="s">
        <v>781</v>
      </c>
      <c r="F209" s="563" t="s">
        <v>128</v>
      </c>
    </row>
    <row r="210" spans="2:6" x14ac:dyDescent="0.3">
      <c r="B210" s="561">
        <v>45327</v>
      </c>
      <c r="C210" s="195" t="s">
        <v>172</v>
      </c>
      <c r="D210" s="562">
        <v>55660</v>
      </c>
      <c r="E210" s="195" t="s">
        <v>794</v>
      </c>
      <c r="F210" s="563" t="s">
        <v>784</v>
      </c>
    </row>
    <row r="211" spans="2:6" ht="17.25" thickBot="1" x14ac:dyDescent="0.35">
      <c r="B211" s="429">
        <v>45351</v>
      </c>
      <c r="C211" s="137" t="s">
        <v>172</v>
      </c>
      <c r="D211" s="430">
        <v>39820</v>
      </c>
      <c r="E211" s="357" t="s">
        <v>794</v>
      </c>
      <c r="F211" s="479" t="s">
        <v>128</v>
      </c>
    </row>
    <row r="212" spans="2:6" x14ac:dyDescent="0.3">
      <c r="B212" s="561">
        <v>45356</v>
      </c>
      <c r="C212" s="195" t="s">
        <v>172</v>
      </c>
      <c r="D212" s="562">
        <v>55110</v>
      </c>
      <c r="E212" s="195" t="s">
        <v>794</v>
      </c>
      <c r="F212" s="563" t="s">
        <v>784</v>
      </c>
    </row>
    <row r="213" spans="2:6" x14ac:dyDescent="0.3">
      <c r="B213" s="561">
        <v>45357</v>
      </c>
      <c r="C213" s="195" t="s">
        <v>744</v>
      </c>
      <c r="D213" s="562">
        <v>4000000</v>
      </c>
      <c r="E213" s="195" t="s">
        <v>781</v>
      </c>
      <c r="F213" s="563" t="s">
        <v>784</v>
      </c>
    </row>
    <row r="214" spans="2:6" ht="17.25" thickBot="1" x14ac:dyDescent="0.35">
      <c r="B214" s="429">
        <v>45382</v>
      </c>
      <c r="C214" s="137" t="s">
        <v>172</v>
      </c>
      <c r="D214" s="430">
        <v>39820</v>
      </c>
      <c r="E214" s="357" t="s">
        <v>794</v>
      </c>
      <c r="F214" s="479" t="s">
        <v>128</v>
      </c>
    </row>
    <row r="215" spans="2:6" x14ac:dyDescent="0.3">
      <c r="B215" s="561">
        <v>45387</v>
      </c>
      <c r="C215" s="195" t="s">
        <v>172</v>
      </c>
      <c r="D215" s="562">
        <v>55000</v>
      </c>
      <c r="E215" s="195" t="s">
        <v>794</v>
      </c>
      <c r="F215" s="563" t="s">
        <v>784</v>
      </c>
    </row>
    <row r="216" spans="2:6" x14ac:dyDescent="0.3">
      <c r="B216" s="561">
        <v>45390</v>
      </c>
      <c r="C216" s="195" t="s">
        <v>744</v>
      </c>
      <c r="D216" s="562">
        <v>4405000</v>
      </c>
      <c r="E216" s="195" t="s">
        <v>781</v>
      </c>
      <c r="F216" s="563" t="s">
        <v>784</v>
      </c>
    </row>
    <row r="217" spans="2:6" x14ac:dyDescent="0.3">
      <c r="B217" s="561">
        <v>45411</v>
      </c>
      <c r="C217" s="195" t="s">
        <v>744</v>
      </c>
      <c r="D217" s="562">
        <v>1000000</v>
      </c>
      <c r="E217" s="195" t="s">
        <v>781</v>
      </c>
      <c r="F217" s="563" t="s">
        <v>784</v>
      </c>
    </row>
    <row r="218" spans="2:6" ht="17.25" thickBot="1" x14ac:dyDescent="0.35">
      <c r="B218" s="429">
        <v>45412</v>
      </c>
      <c r="C218" s="137" t="s">
        <v>172</v>
      </c>
      <c r="D218" s="430">
        <v>40315</v>
      </c>
      <c r="E218" s="357" t="s">
        <v>794</v>
      </c>
      <c r="F218" s="479" t="s">
        <v>128</v>
      </c>
    </row>
    <row r="219" spans="2:6" x14ac:dyDescent="0.3">
      <c r="B219" s="561">
        <v>45419</v>
      </c>
      <c r="C219" s="195" t="s">
        <v>172</v>
      </c>
      <c r="D219" s="562">
        <v>55000</v>
      </c>
      <c r="E219" s="195" t="s">
        <v>794</v>
      </c>
      <c r="F219" s="563" t="s">
        <v>784</v>
      </c>
    </row>
    <row r="220" spans="2:6" x14ac:dyDescent="0.3">
      <c r="B220" s="561">
        <v>45425</v>
      </c>
      <c r="C220" s="195" t="s">
        <v>744</v>
      </c>
      <c r="D220" s="562">
        <v>4500000</v>
      </c>
      <c r="E220" s="195" t="s">
        <v>781</v>
      </c>
      <c r="F220" s="563" t="s">
        <v>784</v>
      </c>
    </row>
    <row r="221" spans="2:6" ht="17.25" thickBot="1" x14ac:dyDescent="0.35">
      <c r="B221" s="429">
        <v>45443</v>
      </c>
      <c r="C221" s="137" t="s">
        <v>172</v>
      </c>
      <c r="D221" s="430">
        <v>41030</v>
      </c>
      <c r="E221" s="357" t="s">
        <v>794</v>
      </c>
      <c r="F221" s="479" t="s">
        <v>128</v>
      </c>
    </row>
    <row r="222" spans="2:6" x14ac:dyDescent="0.3">
      <c r="B222" s="561">
        <v>45448</v>
      </c>
      <c r="C222" s="195" t="s">
        <v>172</v>
      </c>
      <c r="D222" s="562">
        <v>55000</v>
      </c>
      <c r="E222" s="195" t="s">
        <v>794</v>
      </c>
      <c r="F222" s="563" t="s">
        <v>784</v>
      </c>
    </row>
    <row r="223" spans="2:6" x14ac:dyDescent="0.3">
      <c r="B223" s="561">
        <v>45454</v>
      </c>
      <c r="C223" s="195" t="s">
        <v>744</v>
      </c>
      <c r="D223" s="562">
        <v>5000000</v>
      </c>
      <c r="E223" s="195" t="s">
        <v>781</v>
      </c>
      <c r="F223" s="563" t="s">
        <v>784</v>
      </c>
    </row>
    <row r="224" spans="2:6" x14ac:dyDescent="0.3">
      <c r="B224" s="561">
        <v>45466</v>
      </c>
      <c r="C224" s="195" t="s">
        <v>943</v>
      </c>
      <c r="D224" s="562">
        <v>1360</v>
      </c>
      <c r="E224" s="195" t="s">
        <v>942</v>
      </c>
      <c r="F224" s="563" t="s">
        <v>784</v>
      </c>
    </row>
    <row r="225" spans="2:6" x14ac:dyDescent="0.3">
      <c r="B225" s="561">
        <v>45466</v>
      </c>
      <c r="C225" s="195" t="s">
        <v>944</v>
      </c>
      <c r="D225" s="562">
        <v>130</v>
      </c>
      <c r="E225" s="195" t="s">
        <v>942</v>
      </c>
      <c r="F225" s="563" t="s">
        <v>784</v>
      </c>
    </row>
    <row r="226" spans="2:6" ht="17.25" thickBot="1" x14ac:dyDescent="0.35">
      <c r="B226" s="429">
        <v>45473</v>
      </c>
      <c r="C226" s="137" t="s">
        <v>172</v>
      </c>
      <c r="D226" s="430">
        <v>39325</v>
      </c>
      <c r="E226" s="137" t="s">
        <v>794</v>
      </c>
      <c r="F226" s="479" t="s">
        <v>128</v>
      </c>
    </row>
    <row r="227" spans="2:6" x14ac:dyDescent="0.3">
      <c r="B227" s="561">
        <v>45478</v>
      </c>
      <c r="C227" s="209" t="s">
        <v>172</v>
      </c>
      <c r="D227" s="562">
        <v>55000</v>
      </c>
      <c r="E227" s="209" t="s">
        <v>794</v>
      </c>
      <c r="F227" s="563" t="s">
        <v>128</v>
      </c>
    </row>
    <row r="228" spans="2:6" x14ac:dyDescent="0.3">
      <c r="B228" s="561">
        <v>45484</v>
      </c>
      <c r="C228" s="195" t="s">
        <v>744</v>
      </c>
      <c r="D228" s="562">
        <v>4000000</v>
      </c>
      <c r="E228" s="195" t="s">
        <v>781</v>
      </c>
      <c r="F228" s="563" t="s">
        <v>128</v>
      </c>
    </row>
    <row r="229" spans="2:6" ht="17.25" thickBot="1" x14ac:dyDescent="0.35">
      <c r="B229" s="429">
        <v>45504</v>
      </c>
      <c r="C229" s="137" t="s">
        <v>172</v>
      </c>
      <c r="D229" s="430">
        <v>40810</v>
      </c>
      <c r="E229" s="137" t="s">
        <v>794</v>
      </c>
      <c r="F229" s="479" t="s">
        <v>128</v>
      </c>
    </row>
    <row r="230" spans="2:6" x14ac:dyDescent="0.3">
      <c r="B230" s="561">
        <v>45509</v>
      </c>
      <c r="C230" s="209" t="s">
        <v>172</v>
      </c>
      <c r="D230" s="562">
        <v>55000</v>
      </c>
      <c r="E230" s="209" t="s">
        <v>794</v>
      </c>
      <c r="F230" s="563" t="s">
        <v>128</v>
      </c>
    </row>
    <row r="231" spans="2:6" x14ac:dyDescent="0.3">
      <c r="B231" s="561">
        <v>45512</v>
      </c>
      <c r="C231" s="209" t="s">
        <v>744</v>
      </c>
      <c r="D231" s="562">
        <v>4000000</v>
      </c>
      <c r="E231" s="209" t="s">
        <v>781</v>
      </c>
      <c r="F231" s="563" t="s">
        <v>128</v>
      </c>
    </row>
    <row r="232" spans="2:6" x14ac:dyDescent="0.3">
      <c r="B232" s="561">
        <v>45527</v>
      </c>
      <c r="C232" s="209" t="s">
        <v>744</v>
      </c>
      <c r="D232" s="562">
        <v>1300000</v>
      </c>
      <c r="E232" s="209" t="s">
        <v>781</v>
      </c>
      <c r="F232" s="563" t="s">
        <v>128</v>
      </c>
    </row>
    <row r="233" spans="2:6" ht="17.25" thickBot="1" x14ac:dyDescent="0.35">
      <c r="B233" s="429">
        <v>45535</v>
      </c>
      <c r="C233" s="137" t="s">
        <v>172</v>
      </c>
      <c r="D233" s="430">
        <v>39545</v>
      </c>
      <c r="E233" s="137" t="s">
        <v>794</v>
      </c>
      <c r="F233" s="479" t="s">
        <v>784</v>
      </c>
    </row>
    <row r="234" spans="2:6" x14ac:dyDescent="0.3">
      <c r="B234" s="561">
        <v>45540</v>
      </c>
      <c r="C234" s="209" t="s">
        <v>172</v>
      </c>
      <c r="D234" s="562">
        <v>55000</v>
      </c>
      <c r="E234" s="209" t="s">
        <v>794</v>
      </c>
      <c r="F234" s="563" t="s">
        <v>784</v>
      </c>
    </row>
    <row r="235" spans="2:6" x14ac:dyDescent="0.3">
      <c r="B235" s="561">
        <v>45545</v>
      </c>
      <c r="C235" s="209" t="s">
        <v>1022</v>
      </c>
      <c r="D235" s="562">
        <v>4000000</v>
      </c>
      <c r="E235" s="209" t="s">
        <v>781</v>
      </c>
      <c r="F235" s="563" t="s">
        <v>784</v>
      </c>
    </row>
    <row r="236" spans="2:6" x14ac:dyDescent="0.3">
      <c r="B236" s="561">
        <v>45545</v>
      </c>
      <c r="C236" s="209" t="s">
        <v>1022</v>
      </c>
      <c r="D236" s="562">
        <v>3173000</v>
      </c>
      <c r="E236" s="209" t="s">
        <v>781</v>
      </c>
      <c r="F236" s="563" t="s">
        <v>784</v>
      </c>
    </row>
    <row r="237" spans="2:6" ht="17.25" thickBot="1" x14ac:dyDescent="0.35">
      <c r="B237" s="641">
        <v>45565</v>
      </c>
      <c r="C237" s="357" t="s">
        <v>172</v>
      </c>
      <c r="D237" s="642">
        <v>39545</v>
      </c>
      <c r="E237" s="357" t="s">
        <v>794</v>
      </c>
      <c r="F237" s="643" t="s">
        <v>128</v>
      </c>
    </row>
    <row r="238" spans="2:6" x14ac:dyDescent="0.3">
      <c r="B238" s="561">
        <v>45572</v>
      </c>
      <c r="C238" s="209" t="s">
        <v>172</v>
      </c>
      <c r="D238" s="562">
        <v>55110</v>
      </c>
      <c r="E238" s="209" t="s">
        <v>794</v>
      </c>
      <c r="F238" s="563" t="s">
        <v>784</v>
      </c>
    </row>
    <row r="239" spans="2:6" x14ac:dyDescent="0.3">
      <c r="B239" s="561">
        <v>45576</v>
      </c>
      <c r="C239" s="209" t="s">
        <v>744</v>
      </c>
      <c r="D239" s="562">
        <v>4000000</v>
      </c>
      <c r="E239" s="209" t="s">
        <v>781</v>
      </c>
      <c r="F239" s="563" t="s">
        <v>784</v>
      </c>
    </row>
    <row r="240" spans="2:6" ht="17.25" thickBot="1" x14ac:dyDescent="0.35">
      <c r="B240" s="641">
        <v>45596</v>
      </c>
      <c r="C240" s="357" t="s">
        <v>172</v>
      </c>
      <c r="D240" s="642">
        <v>40645</v>
      </c>
      <c r="E240" s="357" t="s">
        <v>794</v>
      </c>
      <c r="F240" s="643" t="s">
        <v>128</v>
      </c>
    </row>
    <row r="241" spans="2:10" x14ac:dyDescent="0.3">
      <c r="B241" s="561">
        <v>45601</v>
      </c>
      <c r="C241" s="209" t="s">
        <v>172</v>
      </c>
      <c r="D241" s="562">
        <v>55220</v>
      </c>
      <c r="E241" s="209" t="s">
        <v>794</v>
      </c>
      <c r="F241" s="563" t="s">
        <v>784</v>
      </c>
    </row>
    <row r="242" spans="2:10" x14ac:dyDescent="0.3">
      <c r="B242" s="561">
        <v>45608</v>
      </c>
      <c r="C242" s="209" t="s">
        <v>744</v>
      </c>
      <c r="D242" s="562">
        <v>5000000</v>
      </c>
      <c r="E242" s="209" t="s">
        <v>781</v>
      </c>
      <c r="F242" s="563" t="s">
        <v>784</v>
      </c>
    </row>
    <row r="243" spans="2:10" ht="17.25" thickBot="1" x14ac:dyDescent="0.35">
      <c r="B243" s="641">
        <v>45626</v>
      </c>
      <c r="C243" s="357" t="s">
        <v>172</v>
      </c>
      <c r="D243" s="642">
        <v>40205</v>
      </c>
      <c r="E243" s="357" t="s">
        <v>794</v>
      </c>
      <c r="F243" s="643" t="s">
        <v>128</v>
      </c>
    </row>
    <row r="244" spans="2:10" x14ac:dyDescent="0.3">
      <c r="B244" s="561">
        <v>45631</v>
      </c>
      <c r="C244" s="195" t="s">
        <v>172</v>
      </c>
      <c r="D244" s="562">
        <v>55000</v>
      </c>
      <c r="E244" s="195" t="s">
        <v>794</v>
      </c>
      <c r="F244" s="563" t="s">
        <v>784</v>
      </c>
    </row>
    <row r="245" spans="2:10" x14ac:dyDescent="0.3">
      <c r="B245" s="561">
        <v>45642</v>
      </c>
      <c r="C245" s="195" t="s">
        <v>744</v>
      </c>
      <c r="D245" s="562">
        <v>4000000</v>
      </c>
      <c r="E245" s="195" t="s">
        <v>781</v>
      </c>
      <c r="F245" s="563" t="s">
        <v>784</v>
      </c>
    </row>
    <row r="246" spans="2:10" x14ac:dyDescent="0.3">
      <c r="B246" s="561">
        <v>45655</v>
      </c>
      <c r="C246" s="195" t="s">
        <v>943</v>
      </c>
      <c r="D246" s="562">
        <v>1790</v>
      </c>
      <c r="E246" s="195" t="s">
        <v>779</v>
      </c>
      <c r="F246" s="563" t="s">
        <v>784</v>
      </c>
    </row>
    <row r="247" spans="2:10" x14ac:dyDescent="0.3">
      <c r="B247" s="561">
        <v>45655</v>
      </c>
      <c r="C247" s="195" t="s">
        <v>944</v>
      </c>
      <c r="D247" s="562">
        <v>170</v>
      </c>
      <c r="E247" s="195" t="s">
        <v>779</v>
      </c>
      <c r="F247" s="563" t="s">
        <v>784</v>
      </c>
    </row>
    <row r="248" spans="2:10" ht="17.25" thickBot="1" x14ac:dyDescent="0.35">
      <c r="B248" s="429">
        <v>45657</v>
      </c>
      <c r="C248" s="137" t="s">
        <v>172</v>
      </c>
      <c r="D248" s="430">
        <v>39655</v>
      </c>
      <c r="E248" s="137" t="s">
        <v>794</v>
      </c>
      <c r="F248" s="479" t="s">
        <v>128</v>
      </c>
    </row>
    <row r="249" spans="2:10" x14ac:dyDescent="0.3">
      <c r="B249" s="650"/>
      <c r="C249" s="651"/>
      <c r="D249" s="652"/>
      <c r="E249" s="651"/>
      <c r="F249" s="653"/>
    </row>
    <row r="251" spans="2:10" x14ac:dyDescent="0.3">
      <c r="D251" s="11"/>
    </row>
    <row r="252" spans="2:10" x14ac:dyDescent="0.3">
      <c r="H252"/>
      <c r="J252"/>
    </row>
    <row r="253" spans="2:10" x14ac:dyDescent="0.3">
      <c r="H253"/>
      <c r="J253"/>
    </row>
    <row r="254" spans="2:10" x14ac:dyDescent="0.3">
      <c r="H254"/>
      <c r="J254"/>
    </row>
  </sheetData>
  <sheetProtection password="EC4E" sheet="1" objects="1" scenarios="1"/>
  <mergeCells count="2">
    <mergeCell ref="B2:F2"/>
    <mergeCell ref="B1:F1"/>
  </mergeCells>
  <phoneticPr fontId="3" type="noConversion"/>
  <conditionalFormatting sqref="B63:B64">
    <cfRule type="timePeriod" dxfId="0" priority="1" timePeriod="lastWeek">
      <formula>AND(TODAY()-ROUNDDOWN(B63,0)&gt;=(WEEKDAY(TODAY())),TODAY()-ROUNDDOWN(B63,0)&lt;(WEEKDAY(TODAY())+7))</formula>
    </cfRule>
  </conditionalFormatting>
  <printOptions horizontalCentered="1"/>
  <pageMargins left="0.31496062992125984" right="0.11811023622047245" top="0.39370078740157483" bottom="0.3937007874015748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theme="5"/>
    <pageSetUpPr fitToPage="1"/>
  </sheetPr>
  <dimension ref="A1:H61"/>
  <sheetViews>
    <sheetView zoomScaleNormal="100" zoomScaleSheetLayoutView="100" workbookViewId="0">
      <selection activeCell="N62" sqref="A1:XFD1048576"/>
    </sheetView>
  </sheetViews>
  <sheetFormatPr defaultRowHeight="16.5" x14ac:dyDescent="0.3"/>
  <cols>
    <col min="1" max="2" width="15.375" style="11" customWidth="1"/>
    <col min="3" max="5" width="15.375" style="46" customWidth="1"/>
    <col min="6" max="6" width="16.625" style="11" customWidth="1"/>
    <col min="7" max="8" width="16.625" style="11" hidden="1" customWidth="1"/>
  </cols>
  <sheetData>
    <row r="1" spans="1:8" ht="36" customHeight="1" x14ac:dyDescent="0.3">
      <c r="A1" s="759" t="s">
        <v>878</v>
      </c>
      <c r="B1" s="764"/>
      <c r="C1" s="764"/>
      <c r="D1" s="764"/>
      <c r="E1" s="764"/>
      <c r="F1" s="764"/>
      <c r="G1"/>
      <c r="H1"/>
    </row>
    <row r="2" spans="1:8" ht="23.25" customHeight="1" thickBot="1" x14ac:dyDescent="0.35">
      <c r="A2" s="76" t="s">
        <v>117</v>
      </c>
      <c r="F2" s="72" t="s">
        <v>108</v>
      </c>
      <c r="G2" s="72" t="s">
        <v>108</v>
      </c>
      <c r="H2" s="72" t="s">
        <v>108</v>
      </c>
    </row>
    <row r="3" spans="1:8" x14ac:dyDescent="0.3">
      <c r="A3" s="21" t="s">
        <v>62</v>
      </c>
      <c r="B3" s="22" t="s">
        <v>63</v>
      </c>
      <c r="C3" s="79" t="s">
        <v>64</v>
      </c>
      <c r="D3" s="79" t="s">
        <v>65</v>
      </c>
      <c r="E3" s="79" t="s">
        <v>66</v>
      </c>
      <c r="F3" s="23" t="s">
        <v>67</v>
      </c>
      <c r="G3" s="23" t="s">
        <v>1233</v>
      </c>
      <c r="H3" s="23" t="s">
        <v>1232</v>
      </c>
    </row>
    <row r="4" spans="1:8" x14ac:dyDescent="0.3">
      <c r="A4" s="24"/>
      <c r="B4" s="190" t="s">
        <v>68</v>
      </c>
      <c r="C4" s="191">
        <v>15357252</v>
      </c>
      <c r="D4" s="191">
        <v>0</v>
      </c>
      <c r="E4" s="191">
        <f>C4-D4</f>
        <v>15357252</v>
      </c>
      <c r="F4" s="25"/>
      <c r="G4" s="25"/>
      <c r="H4" s="25"/>
    </row>
    <row r="5" spans="1:8" hidden="1" x14ac:dyDescent="0.3">
      <c r="A5" s="402">
        <v>44251</v>
      </c>
      <c r="B5" s="615" t="s">
        <v>770</v>
      </c>
      <c r="C5" s="469"/>
      <c r="D5" s="616">
        <v>0</v>
      </c>
      <c r="E5" s="616"/>
      <c r="F5" s="614"/>
      <c r="G5" s="614"/>
      <c r="H5" s="614"/>
    </row>
    <row r="6" spans="1:8" hidden="1" x14ac:dyDescent="0.3">
      <c r="A6" s="402">
        <v>44349</v>
      </c>
      <c r="B6" s="615" t="s">
        <v>770</v>
      </c>
      <c r="C6" s="353"/>
      <c r="D6" s="469">
        <v>1194000</v>
      </c>
      <c r="E6" s="616"/>
      <c r="F6" s="243" t="s">
        <v>588</v>
      </c>
      <c r="G6" s="243" t="s">
        <v>588</v>
      </c>
      <c r="H6" s="243"/>
    </row>
    <row r="7" spans="1:8" hidden="1" x14ac:dyDescent="0.3">
      <c r="A7" s="402">
        <v>44448</v>
      </c>
      <c r="B7" s="615" t="s">
        <v>770</v>
      </c>
      <c r="C7" s="353"/>
      <c r="D7" s="469">
        <v>780000</v>
      </c>
      <c r="E7" s="616"/>
      <c r="F7" s="243" t="s">
        <v>588</v>
      </c>
      <c r="G7" s="243" t="s">
        <v>588</v>
      </c>
      <c r="H7" s="243"/>
    </row>
    <row r="8" spans="1:8" hidden="1" x14ac:dyDescent="0.3">
      <c r="A8" s="45"/>
      <c r="B8" s="139" t="s">
        <v>880</v>
      </c>
      <c r="C8" s="613">
        <f>SUM(C5:C7)</f>
        <v>0</v>
      </c>
      <c r="D8" s="613">
        <f>SUM(D5:D7)</f>
        <v>1974000</v>
      </c>
      <c r="E8" s="383"/>
      <c r="F8" s="614"/>
      <c r="G8" s="614"/>
      <c r="H8" s="614"/>
    </row>
    <row r="9" spans="1:8" hidden="1" x14ac:dyDescent="0.3">
      <c r="A9" s="402">
        <v>44679</v>
      </c>
      <c r="B9" s="615" t="s">
        <v>770</v>
      </c>
      <c r="C9" s="613">
        <v>0</v>
      </c>
      <c r="D9" s="469">
        <v>10000000</v>
      </c>
      <c r="E9" s="383"/>
      <c r="F9" s="243" t="s">
        <v>881</v>
      </c>
      <c r="G9" s="243" t="s">
        <v>881</v>
      </c>
      <c r="H9" s="243"/>
    </row>
    <row r="10" spans="1:8" hidden="1" x14ac:dyDescent="0.3">
      <c r="A10" s="402">
        <v>44692</v>
      </c>
      <c r="B10" s="615" t="s">
        <v>770</v>
      </c>
      <c r="C10" s="613">
        <v>0</v>
      </c>
      <c r="D10" s="469">
        <v>1223000</v>
      </c>
      <c r="E10" s="383"/>
      <c r="F10" s="243" t="s">
        <v>882</v>
      </c>
      <c r="G10" s="243" t="s">
        <v>882</v>
      </c>
      <c r="H10" s="243"/>
    </row>
    <row r="11" spans="1:8" hidden="1" x14ac:dyDescent="0.3">
      <c r="A11" s="402">
        <v>44797</v>
      </c>
      <c r="B11" s="615" t="s">
        <v>770</v>
      </c>
      <c r="C11" s="613">
        <v>0</v>
      </c>
      <c r="D11" s="383">
        <v>1980000</v>
      </c>
      <c r="E11" s="383"/>
      <c r="F11" s="243" t="s">
        <v>882</v>
      </c>
      <c r="G11" s="243" t="s">
        <v>882</v>
      </c>
      <c r="H11" s="243"/>
    </row>
    <row r="12" spans="1:8" hidden="1" x14ac:dyDescent="0.3">
      <c r="A12" s="45"/>
      <c r="B12" s="139" t="s">
        <v>880</v>
      </c>
      <c r="C12" s="613">
        <f>SUM(C9:C11)</f>
        <v>0</v>
      </c>
      <c r="D12" s="613">
        <f>SUM(D9:D11)</f>
        <v>13203000</v>
      </c>
      <c r="E12" s="613"/>
      <c r="F12" s="614"/>
      <c r="G12" s="614"/>
      <c r="H12" s="614"/>
    </row>
    <row r="13" spans="1:8" hidden="1" x14ac:dyDescent="0.3">
      <c r="A13" s="402">
        <v>44942</v>
      </c>
      <c r="B13" s="615" t="s">
        <v>770</v>
      </c>
      <c r="C13" s="469">
        <v>300000</v>
      </c>
      <c r="D13" s="613">
        <v>0</v>
      </c>
      <c r="E13" s="383"/>
      <c r="F13" s="243" t="s">
        <v>1235</v>
      </c>
      <c r="G13" s="243" t="s">
        <v>750</v>
      </c>
      <c r="H13" s="243"/>
    </row>
    <row r="14" spans="1:8" hidden="1" x14ac:dyDescent="0.3">
      <c r="A14" s="402">
        <v>44944</v>
      </c>
      <c r="B14" s="615" t="s">
        <v>770</v>
      </c>
      <c r="C14" s="469">
        <v>300000</v>
      </c>
      <c r="D14" s="613">
        <v>0</v>
      </c>
      <c r="E14" s="383"/>
      <c r="F14" s="243" t="s">
        <v>1236</v>
      </c>
      <c r="G14" s="243" t="s">
        <v>883</v>
      </c>
      <c r="H14" s="243"/>
    </row>
    <row r="15" spans="1:8" hidden="1" x14ac:dyDescent="0.3">
      <c r="A15" s="45"/>
      <c r="B15" s="139" t="s">
        <v>880</v>
      </c>
      <c r="C15" s="613">
        <f>SUM(C13:C14)</f>
        <v>600000</v>
      </c>
      <c r="D15" s="613">
        <f>SUM(D13:D14)</f>
        <v>0</v>
      </c>
      <c r="E15" s="613"/>
      <c r="F15" s="614"/>
      <c r="G15" s="614"/>
      <c r="H15" s="614"/>
    </row>
    <row r="16" spans="1:8" hidden="1" x14ac:dyDescent="0.3">
      <c r="A16" s="402">
        <v>44965</v>
      </c>
      <c r="B16" s="615" t="s">
        <v>770</v>
      </c>
      <c r="C16" s="613">
        <v>0</v>
      </c>
      <c r="D16" s="469">
        <v>214000</v>
      </c>
      <c r="E16" s="383"/>
      <c r="F16" s="243" t="s">
        <v>877</v>
      </c>
      <c r="G16" s="243" t="s">
        <v>877</v>
      </c>
      <c r="H16" s="243" t="s">
        <v>877</v>
      </c>
    </row>
    <row r="17" spans="1:8" hidden="1" x14ac:dyDescent="0.3">
      <c r="A17" s="402">
        <v>44972</v>
      </c>
      <c r="B17" s="615" t="s">
        <v>770</v>
      </c>
      <c r="C17" s="469">
        <v>300000</v>
      </c>
      <c r="D17" s="613">
        <v>0</v>
      </c>
      <c r="E17" s="383"/>
      <c r="F17" s="243" t="s">
        <v>1079</v>
      </c>
      <c r="G17" s="243" t="s">
        <v>750</v>
      </c>
      <c r="H17" s="243"/>
    </row>
    <row r="18" spans="1:8" hidden="1" x14ac:dyDescent="0.3">
      <c r="A18" s="45"/>
      <c r="B18" s="139" t="s">
        <v>880</v>
      </c>
      <c r="C18" s="613">
        <f>SUM(C16:C17)</f>
        <v>300000</v>
      </c>
      <c r="D18" s="613">
        <f>SUM(D16:D17)</f>
        <v>214000</v>
      </c>
      <c r="E18" s="383"/>
      <c r="F18" s="614"/>
      <c r="G18" s="614"/>
      <c r="H18" s="614"/>
    </row>
    <row r="19" spans="1:8" hidden="1" x14ac:dyDescent="0.3">
      <c r="A19" s="402">
        <v>45000</v>
      </c>
      <c r="B19" s="615" t="s">
        <v>770</v>
      </c>
      <c r="C19" s="469">
        <v>300000</v>
      </c>
      <c r="D19" s="383">
        <v>0</v>
      </c>
      <c r="E19" s="383"/>
      <c r="F19" s="243" t="s">
        <v>1079</v>
      </c>
      <c r="G19" s="243" t="s">
        <v>750</v>
      </c>
      <c r="H19" s="243"/>
    </row>
    <row r="20" spans="1:8" hidden="1" x14ac:dyDescent="0.3">
      <c r="A20" s="45"/>
      <c r="B20" s="139" t="s">
        <v>880</v>
      </c>
      <c r="C20" s="613">
        <f>SUM(C19)</f>
        <v>300000</v>
      </c>
      <c r="D20" s="613">
        <f>SUM(D19)</f>
        <v>0</v>
      </c>
      <c r="E20" s="383"/>
      <c r="F20" s="614"/>
      <c r="G20" s="614"/>
      <c r="H20" s="614"/>
    </row>
    <row r="21" spans="1:8" hidden="1" x14ac:dyDescent="0.3">
      <c r="A21" s="402">
        <v>45033</v>
      </c>
      <c r="B21" s="615" t="s">
        <v>770</v>
      </c>
      <c r="C21" s="469">
        <v>300000</v>
      </c>
      <c r="D21" s="383">
        <v>0</v>
      </c>
      <c r="E21" s="383"/>
      <c r="F21" s="243" t="s">
        <v>1079</v>
      </c>
      <c r="G21" s="243" t="s">
        <v>750</v>
      </c>
      <c r="H21" s="243"/>
    </row>
    <row r="22" spans="1:8" hidden="1" x14ac:dyDescent="0.3">
      <c r="A22" s="402">
        <v>45035</v>
      </c>
      <c r="B22" s="615" t="s">
        <v>770</v>
      </c>
      <c r="C22" s="469">
        <v>16676252</v>
      </c>
      <c r="D22" s="383">
        <v>0</v>
      </c>
      <c r="E22" s="383"/>
      <c r="F22" s="243" t="s">
        <v>1237</v>
      </c>
      <c r="G22" s="243" t="s">
        <v>884</v>
      </c>
      <c r="H22" s="243"/>
    </row>
    <row r="23" spans="1:8" hidden="1" x14ac:dyDescent="0.3">
      <c r="A23" s="45"/>
      <c r="B23" s="139" t="s">
        <v>880</v>
      </c>
      <c r="C23" s="613">
        <f>SUM(C21:C22)</f>
        <v>16976252</v>
      </c>
      <c r="D23" s="613">
        <f>SUM(D21:D22)</f>
        <v>0</v>
      </c>
      <c r="E23" s="383"/>
      <c r="F23" s="614"/>
      <c r="G23" s="614"/>
      <c r="H23" s="614"/>
    </row>
    <row r="24" spans="1:8" hidden="1" x14ac:dyDescent="0.3">
      <c r="A24" s="402">
        <v>45056</v>
      </c>
      <c r="B24" s="615" t="s">
        <v>770</v>
      </c>
      <c r="C24" s="469">
        <v>20000000</v>
      </c>
      <c r="D24" s="383">
        <v>0</v>
      </c>
      <c r="E24" s="383"/>
      <c r="F24" s="243" t="s">
        <v>1080</v>
      </c>
      <c r="G24" s="243" t="s">
        <v>885</v>
      </c>
      <c r="H24" s="243"/>
    </row>
    <row r="25" spans="1:8" hidden="1" x14ac:dyDescent="0.3">
      <c r="A25" s="402">
        <v>45057</v>
      </c>
      <c r="B25" s="615" t="s">
        <v>770</v>
      </c>
      <c r="C25" s="469"/>
      <c r="D25" s="383">
        <v>20000000</v>
      </c>
      <c r="E25" s="383"/>
      <c r="F25" s="243" t="s">
        <v>886</v>
      </c>
      <c r="G25" s="243" t="s">
        <v>886</v>
      </c>
      <c r="H25" s="243" t="s">
        <v>886</v>
      </c>
    </row>
    <row r="26" spans="1:8" hidden="1" x14ac:dyDescent="0.3">
      <c r="A26" s="402">
        <v>45061</v>
      </c>
      <c r="B26" s="615" t="s">
        <v>770</v>
      </c>
      <c r="C26" s="469">
        <v>300000</v>
      </c>
      <c r="D26" s="383">
        <v>0</v>
      </c>
      <c r="E26" s="383"/>
      <c r="F26" s="243" t="s">
        <v>1235</v>
      </c>
      <c r="G26" s="243" t="s">
        <v>750</v>
      </c>
      <c r="H26" s="243"/>
    </row>
    <row r="27" spans="1:8" hidden="1" x14ac:dyDescent="0.3">
      <c r="A27" s="45"/>
      <c r="B27" s="139" t="s">
        <v>880</v>
      </c>
      <c r="C27" s="613">
        <f>SUM(C25:C26)</f>
        <v>300000</v>
      </c>
      <c r="D27" s="613">
        <f>SUM(D24:D26)</f>
        <v>20000000</v>
      </c>
      <c r="E27" s="383"/>
      <c r="F27" s="614"/>
      <c r="G27" s="614"/>
      <c r="H27" s="614"/>
    </row>
    <row r="28" spans="1:8" hidden="1" x14ac:dyDescent="0.3">
      <c r="A28" s="402">
        <v>45092</v>
      </c>
      <c r="B28" s="615" t="s">
        <v>770</v>
      </c>
      <c r="C28" s="469">
        <v>300000</v>
      </c>
      <c r="D28" s="383">
        <v>0</v>
      </c>
      <c r="E28" s="383"/>
      <c r="F28" s="243" t="s">
        <v>1235</v>
      </c>
      <c r="G28" s="243" t="s">
        <v>750</v>
      </c>
      <c r="H28" s="243"/>
    </row>
    <row r="29" spans="1:8" hidden="1" x14ac:dyDescent="0.3">
      <c r="A29" s="45"/>
      <c r="B29" s="139" t="s">
        <v>880</v>
      </c>
      <c r="C29" s="613">
        <f>SUM(C28)</f>
        <v>300000</v>
      </c>
      <c r="D29" s="613">
        <f>SUM(D28)</f>
        <v>0</v>
      </c>
      <c r="E29" s="383"/>
      <c r="F29" s="614"/>
      <c r="G29" s="614"/>
      <c r="H29" s="614"/>
    </row>
    <row r="30" spans="1:8" hidden="1" x14ac:dyDescent="0.3">
      <c r="A30" s="402">
        <v>45124</v>
      </c>
      <c r="B30" s="615" t="s">
        <v>770</v>
      </c>
      <c r="C30" s="469">
        <v>300000</v>
      </c>
      <c r="D30" s="383">
        <v>0</v>
      </c>
      <c r="E30" s="383"/>
      <c r="F30" s="243" t="s">
        <v>1235</v>
      </c>
      <c r="G30" s="243" t="s">
        <v>750</v>
      </c>
      <c r="H30" s="243"/>
    </row>
    <row r="31" spans="1:8" hidden="1" x14ac:dyDescent="0.3">
      <c r="A31" s="402">
        <v>45132</v>
      </c>
      <c r="B31" s="615" t="s">
        <v>770</v>
      </c>
      <c r="C31" s="469"/>
      <c r="D31" s="383">
        <v>337000</v>
      </c>
      <c r="E31" s="383"/>
      <c r="F31" s="243" t="s">
        <v>877</v>
      </c>
      <c r="G31" s="243" t="s">
        <v>877</v>
      </c>
      <c r="H31" s="243" t="s">
        <v>877</v>
      </c>
    </row>
    <row r="32" spans="1:8" hidden="1" x14ac:dyDescent="0.3">
      <c r="A32" s="45"/>
      <c r="B32" s="139" t="s">
        <v>880</v>
      </c>
      <c r="C32" s="613">
        <f>SUM(C30:C31)</f>
        <v>300000</v>
      </c>
      <c r="D32" s="613">
        <f>SUM(D30:D31)</f>
        <v>337000</v>
      </c>
      <c r="E32" s="383"/>
      <c r="F32" s="614"/>
      <c r="G32" s="614"/>
      <c r="H32" s="614"/>
    </row>
    <row r="33" spans="1:8" hidden="1" x14ac:dyDescent="0.3">
      <c r="A33" s="402">
        <v>45154</v>
      </c>
      <c r="B33" s="615" t="s">
        <v>770</v>
      </c>
      <c r="C33" s="469">
        <v>300000</v>
      </c>
      <c r="D33" s="383"/>
      <c r="E33" s="383"/>
      <c r="F33" s="243" t="s">
        <v>1235</v>
      </c>
      <c r="G33" s="243" t="s">
        <v>750</v>
      </c>
      <c r="H33" s="243"/>
    </row>
    <row r="34" spans="1:8" hidden="1" x14ac:dyDescent="0.3">
      <c r="A34" s="402">
        <v>45168</v>
      </c>
      <c r="B34" s="615" t="s">
        <v>770</v>
      </c>
      <c r="C34" s="469"/>
      <c r="D34" s="383">
        <v>3432000</v>
      </c>
      <c r="E34" s="383"/>
      <c r="F34" s="243" t="s">
        <v>886</v>
      </c>
      <c r="G34" s="243" t="s">
        <v>886</v>
      </c>
      <c r="H34" s="243" t="s">
        <v>886</v>
      </c>
    </row>
    <row r="35" spans="1:8" hidden="1" x14ac:dyDescent="0.3">
      <c r="A35" s="45"/>
      <c r="B35" s="139" t="s">
        <v>880</v>
      </c>
      <c r="C35" s="613">
        <f>SUM(C33:C34)</f>
        <v>300000</v>
      </c>
      <c r="D35" s="613">
        <f>SUM(D33:D34)</f>
        <v>3432000</v>
      </c>
      <c r="E35" s="383"/>
      <c r="F35" s="614"/>
      <c r="G35" s="614"/>
      <c r="H35" s="614"/>
    </row>
    <row r="36" spans="1:8" hidden="1" x14ac:dyDescent="0.3">
      <c r="A36" s="402">
        <v>45175</v>
      </c>
      <c r="B36" s="615" t="s">
        <v>770</v>
      </c>
      <c r="C36" s="469"/>
      <c r="D36" s="469">
        <v>97600</v>
      </c>
      <c r="E36" s="383"/>
      <c r="F36" s="243" t="s">
        <v>887</v>
      </c>
      <c r="G36" s="243" t="s">
        <v>887</v>
      </c>
      <c r="H36" s="243" t="s">
        <v>887</v>
      </c>
    </row>
    <row r="37" spans="1:8" hidden="1" x14ac:dyDescent="0.3">
      <c r="A37" s="402">
        <v>45181</v>
      </c>
      <c r="B37" s="615" t="s">
        <v>770</v>
      </c>
      <c r="C37" s="469"/>
      <c r="D37" s="469">
        <v>150000</v>
      </c>
      <c r="E37" s="383"/>
      <c r="F37" s="243" t="s">
        <v>879</v>
      </c>
      <c r="G37" s="243" t="s">
        <v>879</v>
      </c>
      <c r="H37" s="243" t="s">
        <v>879</v>
      </c>
    </row>
    <row r="38" spans="1:8" hidden="1" x14ac:dyDescent="0.3">
      <c r="A38" s="402">
        <v>45184</v>
      </c>
      <c r="B38" s="615" t="s">
        <v>770</v>
      </c>
      <c r="C38" s="469">
        <v>300000</v>
      </c>
      <c r="D38" s="383"/>
      <c r="E38" s="383"/>
      <c r="F38" s="243" t="s">
        <v>1235</v>
      </c>
      <c r="G38" s="243" t="s">
        <v>750</v>
      </c>
      <c r="H38" s="243"/>
    </row>
    <row r="39" spans="1:8" hidden="1" x14ac:dyDescent="0.3">
      <c r="A39" s="45"/>
      <c r="B39" s="139" t="s">
        <v>880</v>
      </c>
      <c r="C39" s="613">
        <f>SUM(C36:C38)</f>
        <v>300000</v>
      </c>
      <c r="D39" s="613">
        <f>SUM(D36:D38)</f>
        <v>247600</v>
      </c>
      <c r="E39" s="383"/>
      <c r="F39" s="614"/>
      <c r="G39" s="614"/>
      <c r="H39" s="614"/>
    </row>
    <row r="40" spans="1:8" x14ac:dyDescent="0.3">
      <c r="A40" s="402">
        <v>45309</v>
      </c>
      <c r="B40" s="615" t="s">
        <v>770</v>
      </c>
      <c r="C40" s="469"/>
      <c r="D40" s="469">
        <v>608000</v>
      </c>
      <c r="E40" s="383"/>
      <c r="F40" s="243" t="s">
        <v>889</v>
      </c>
      <c r="G40" s="243" t="s">
        <v>889</v>
      </c>
      <c r="H40" s="243" t="s">
        <v>889</v>
      </c>
    </row>
    <row r="41" spans="1:8" x14ac:dyDescent="0.3">
      <c r="A41" s="402">
        <v>45315</v>
      </c>
      <c r="B41" s="615" t="s">
        <v>770</v>
      </c>
      <c r="C41" s="469"/>
      <c r="D41" s="469">
        <v>460000</v>
      </c>
      <c r="E41" s="383"/>
      <c r="F41" s="243" t="s">
        <v>891</v>
      </c>
      <c r="G41" s="243" t="s">
        <v>891</v>
      </c>
      <c r="H41" s="243" t="s">
        <v>891</v>
      </c>
    </row>
    <row r="42" spans="1:8" x14ac:dyDescent="0.3">
      <c r="A42" s="45"/>
      <c r="B42" s="139" t="s">
        <v>880</v>
      </c>
      <c r="C42" s="613">
        <f>SUM(C40:C41)</f>
        <v>0</v>
      </c>
      <c r="D42" s="613">
        <f>SUM(D40:D41)</f>
        <v>1068000</v>
      </c>
      <c r="E42" s="383"/>
      <c r="F42" s="614"/>
      <c r="G42" s="614"/>
      <c r="H42" s="614"/>
    </row>
    <row r="43" spans="1:8" x14ac:dyDescent="0.3">
      <c r="A43" s="402">
        <v>45405</v>
      </c>
      <c r="B43" s="615" t="s">
        <v>770</v>
      </c>
      <c r="C43" s="469"/>
      <c r="D43" s="469">
        <v>302000</v>
      </c>
      <c r="E43" s="383"/>
      <c r="F43" s="243" t="s">
        <v>922</v>
      </c>
      <c r="G43" s="243" t="s">
        <v>922</v>
      </c>
      <c r="H43" s="243" t="s">
        <v>922</v>
      </c>
    </row>
    <row r="44" spans="1:8" x14ac:dyDescent="0.3">
      <c r="A44" s="45"/>
      <c r="B44" s="139" t="s">
        <v>880</v>
      </c>
      <c r="C44" s="613">
        <f>SUM(C43:C43)</f>
        <v>0</v>
      </c>
      <c r="D44" s="613">
        <f>SUM(D43:D43)</f>
        <v>302000</v>
      </c>
      <c r="E44" s="383"/>
      <c r="F44" s="614"/>
      <c r="G44" s="614"/>
      <c r="H44" s="614"/>
    </row>
    <row r="45" spans="1:8" x14ac:dyDescent="0.3">
      <c r="A45" s="402">
        <v>45435</v>
      </c>
      <c r="B45" s="615" t="s">
        <v>770</v>
      </c>
      <c r="C45" s="469">
        <v>13513000</v>
      </c>
      <c r="D45" s="469"/>
      <c r="E45" s="383"/>
      <c r="F45" s="243" t="s">
        <v>1078</v>
      </c>
      <c r="G45" s="243" t="s">
        <v>1234</v>
      </c>
      <c r="H45" s="243"/>
    </row>
    <row r="46" spans="1:8" x14ac:dyDescent="0.3">
      <c r="A46" s="45"/>
      <c r="B46" s="139" t="s">
        <v>880</v>
      </c>
      <c r="C46" s="613">
        <f>SUM(C45)</f>
        <v>13513000</v>
      </c>
      <c r="D46" s="613">
        <f>SUM(D45)</f>
        <v>0</v>
      </c>
      <c r="E46" s="383"/>
      <c r="F46" s="614"/>
      <c r="G46" s="614"/>
      <c r="H46" s="614"/>
    </row>
    <row r="47" spans="1:8" ht="24.6" customHeight="1" x14ac:dyDescent="0.3">
      <c r="A47" s="402">
        <v>45502</v>
      </c>
      <c r="B47" s="615" t="s">
        <v>770</v>
      </c>
      <c r="C47" s="469"/>
      <c r="D47" s="469">
        <v>67800</v>
      </c>
      <c r="E47" s="383"/>
      <c r="F47" s="243" t="s">
        <v>1069</v>
      </c>
      <c r="G47" s="243" t="s">
        <v>1069</v>
      </c>
      <c r="H47" s="243" t="s">
        <v>1069</v>
      </c>
    </row>
    <row r="48" spans="1:8" x14ac:dyDescent="0.3">
      <c r="A48" s="402">
        <v>45502</v>
      </c>
      <c r="B48" s="615" t="s">
        <v>770</v>
      </c>
      <c r="C48" s="469"/>
      <c r="D48" s="469">
        <v>53000</v>
      </c>
      <c r="E48" s="383"/>
      <c r="F48" s="243" t="s">
        <v>1070</v>
      </c>
      <c r="G48" s="243" t="s">
        <v>1070</v>
      </c>
      <c r="H48" s="243" t="s">
        <v>1070</v>
      </c>
    </row>
    <row r="49" spans="1:8" ht="24.6" customHeight="1" x14ac:dyDescent="0.3">
      <c r="A49" s="402">
        <v>45502</v>
      </c>
      <c r="B49" s="615" t="s">
        <v>770</v>
      </c>
      <c r="C49" s="469"/>
      <c r="D49" s="469">
        <v>886000</v>
      </c>
      <c r="E49" s="383"/>
      <c r="F49" s="243" t="s">
        <v>969</v>
      </c>
      <c r="G49" s="243" t="s">
        <v>969</v>
      </c>
      <c r="H49" s="243" t="s">
        <v>969</v>
      </c>
    </row>
    <row r="50" spans="1:8" x14ac:dyDescent="0.3">
      <c r="A50" s="45"/>
      <c r="B50" s="139" t="s">
        <v>880</v>
      </c>
      <c r="C50" s="613">
        <f>SUM(C47:C49)</f>
        <v>0</v>
      </c>
      <c r="D50" s="613">
        <f>SUM(D47:D49)</f>
        <v>1006800</v>
      </c>
      <c r="E50" s="383"/>
      <c r="F50" s="614"/>
      <c r="G50" s="614"/>
      <c r="H50" s="614"/>
    </row>
    <row r="51" spans="1:8" ht="16.5" customHeight="1" x14ac:dyDescent="0.3">
      <c r="A51" s="402">
        <v>45513</v>
      </c>
      <c r="B51" s="615" t="s">
        <v>770</v>
      </c>
      <c r="C51" s="469"/>
      <c r="D51" s="469">
        <v>3850000</v>
      </c>
      <c r="E51" s="383"/>
      <c r="F51" s="243" t="s">
        <v>990</v>
      </c>
      <c r="G51" s="243" t="s">
        <v>990</v>
      </c>
      <c r="H51" s="243" t="s">
        <v>990</v>
      </c>
    </row>
    <row r="52" spans="1:8" ht="16.5" customHeight="1" x14ac:dyDescent="0.3">
      <c r="A52" s="402">
        <v>45521</v>
      </c>
      <c r="B52" s="615" t="s">
        <v>770</v>
      </c>
      <c r="C52" s="469"/>
      <c r="D52" s="469">
        <v>1826000</v>
      </c>
      <c r="E52" s="383"/>
      <c r="F52" s="243" t="s">
        <v>987</v>
      </c>
      <c r="G52" s="243" t="s">
        <v>987</v>
      </c>
      <c r="H52" s="243" t="s">
        <v>987</v>
      </c>
    </row>
    <row r="53" spans="1:8" ht="16.5" customHeight="1" x14ac:dyDescent="0.3">
      <c r="A53" s="402">
        <v>45521</v>
      </c>
      <c r="B53" s="615" t="s">
        <v>770</v>
      </c>
      <c r="C53" s="469"/>
      <c r="D53" s="469">
        <v>880000</v>
      </c>
      <c r="E53" s="383"/>
      <c r="F53" s="243" t="s">
        <v>988</v>
      </c>
      <c r="G53" s="243" t="s">
        <v>988</v>
      </c>
      <c r="H53" s="243" t="s">
        <v>988</v>
      </c>
    </row>
    <row r="54" spans="1:8" ht="16.5" customHeight="1" x14ac:dyDescent="0.3">
      <c r="A54" s="402">
        <v>45521</v>
      </c>
      <c r="B54" s="615" t="s">
        <v>770</v>
      </c>
      <c r="C54" s="469"/>
      <c r="D54" s="469">
        <v>330000</v>
      </c>
      <c r="E54" s="383"/>
      <c r="F54" s="243" t="s">
        <v>989</v>
      </c>
      <c r="G54" s="243" t="s">
        <v>989</v>
      </c>
      <c r="H54" s="243" t="s">
        <v>989</v>
      </c>
    </row>
    <row r="55" spans="1:8" x14ac:dyDescent="0.3">
      <c r="A55" s="45"/>
      <c r="B55" s="139" t="s">
        <v>880</v>
      </c>
      <c r="C55" s="613">
        <f>SUM(C51:C54)</f>
        <v>0</v>
      </c>
      <c r="D55" s="613">
        <f>SUM(D51:D54)</f>
        <v>6886000</v>
      </c>
      <c r="E55" s="383"/>
      <c r="F55" s="614"/>
      <c r="G55" s="614"/>
      <c r="H55" s="614"/>
    </row>
    <row r="56" spans="1:8" ht="22.5" x14ac:dyDescent="0.3">
      <c r="A56" s="402">
        <v>45611</v>
      </c>
      <c r="B56" s="615" t="s">
        <v>770</v>
      </c>
      <c r="C56" s="469"/>
      <c r="D56" s="469">
        <v>590000</v>
      </c>
      <c r="E56" s="383"/>
      <c r="F56" s="243" t="s">
        <v>1068</v>
      </c>
      <c r="G56" s="243" t="s">
        <v>1068</v>
      </c>
      <c r="H56" s="243" t="s">
        <v>1068</v>
      </c>
    </row>
    <row r="57" spans="1:8" ht="22.5" x14ac:dyDescent="0.3">
      <c r="A57" s="402">
        <v>45621</v>
      </c>
      <c r="B57" s="615" t="s">
        <v>770</v>
      </c>
      <c r="C57" s="469"/>
      <c r="D57" s="469">
        <v>150500</v>
      </c>
      <c r="E57" s="383"/>
      <c r="F57" s="243" t="s">
        <v>1069</v>
      </c>
      <c r="G57" s="243" t="s">
        <v>1069</v>
      </c>
      <c r="H57" s="243" t="s">
        <v>1069</v>
      </c>
    </row>
    <row r="58" spans="1:8" x14ac:dyDescent="0.3">
      <c r="A58" s="45"/>
      <c r="B58" s="139" t="s">
        <v>880</v>
      </c>
      <c r="C58" s="613">
        <f>SUM(C56:C57)</f>
        <v>0</v>
      </c>
      <c r="D58" s="613">
        <f>SUM(D56:D57)</f>
        <v>740500</v>
      </c>
      <c r="E58" s="383"/>
      <c r="F58" s="614"/>
      <c r="G58" s="614"/>
      <c r="H58" s="614"/>
    </row>
    <row r="59" spans="1:8" ht="22.5" x14ac:dyDescent="0.3">
      <c r="A59" s="402">
        <v>45652</v>
      </c>
      <c r="B59" s="615" t="s">
        <v>770</v>
      </c>
      <c r="C59" s="469"/>
      <c r="D59" s="469">
        <v>393000</v>
      </c>
      <c r="E59" s="383"/>
      <c r="F59" s="243" t="s">
        <v>1120</v>
      </c>
      <c r="G59" s="243" t="s">
        <v>1120</v>
      </c>
      <c r="H59" s="243" t="s">
        <v>1120</v>
      </c>
    </row>
    <row r="60" spans="1:8" x14ac:dyDescent="0.3">
      <c r="A60" s="45"/>
      <c r="B60" s="139" t="s">
        <v>880</v>
      </c>
      <c r="C60" s="613">
        <f>SUM(C58:C59)</f>
        <v>0</v>
      </c>
      <c r="D60" s="613">
        <f>SUM(D59)</f>
        <v>393000</v>
      </c>
      <c r="E60" s="383"/>
      <c r="F60" s="614"/>
      <c r="G60" s="614"/>
      <c r="H60" s="614"/>
    </row>
    <row r="61" spans="1:8" ht="17.25" thickBot="1" x14ac:dyDescent="0.35">
      <c r="A61" s="26"/>
      <c r="B61" s="27" t="s">
        <v>888</v>
      </c>
      <c r="C61" s="617">
        <f>C4+C42+C44+C46+C55+C50+C58+C60</f>
        <v>28870252</v>
      </c>
      <c r="D61" s="612">
        <f>D4+D42+D44+D46+D55+D50+D58+D60</f>
        <v>10396300</v>
      </c>
      <c r="E61" s="617">
        <f>C61-D61</f>
        <v>18473952</v>
      </c>
      <c r="F61" s="28"/>
      <c r="G61" s="28"/>
      <c r="H61" s="28"/>
    </row>
  </sheetData>
  <sheetProtection password="EC4E" sheet="1" objects="1" scenarios="1"/>
  <mergeCells count="1">
    <mergeCell ref="A1:F1"/>
  </mergeCells>
  <phoneticPr fontId="3" type="noConversion"/>
  <printOptions horizontalCentered="1"/>
  <pageMargins left="0.19685039370078741" right="0.19685039370078741" top="0.19685039370078741" bottom="0.19685039370078741" header="0.19685039370078741" footer="0.19685039370078741"/>
  <pageSetup paperSize="9" scale="98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18"/>
  <sheetViews>
    <sheetView zoomScaleNormal="100" zoomScaleSheetLayoutView="100" workbookViewId="0">
      <selection activeCell="K26" sqref="K26"/>
    </sheetView>
  </sheetViews>
  <sheetFormatPr defaultRowHeight="16.5" x14ac:dyDescent="0.3"/>
  <cols>
    <col min="1" max="2" width="12.5" style="11" customWidth="1"/>
    <col min="3" max="3" width="14.75" style="30" customWidth="1"/>
    <col min="4" max="4" width="28" style="11" customWidth="1"/>
    <col min="5" max="5" width="14.75" style="109" customWidth="1"/>
    <col min="6" max="6" width="18.75" style="11" customWidth="1"/>
    <col min="7" max="7" width="18.75" style="11" hidden="1" customWidth="1"/>
  </cols>
  <sheetData>
    <row r="1" spans="1:10" ht="35.25" customHeight="1" x14ac:dyDescent="0.3">
      <c r="A1" s="759" t="s">
        <v>114</v>
      </c>
      <c r="B1" s="759"/>
      <c r="C1" s="759"/>
      <c r="D1" s="759"/>
      <c r="E1" s="759"/>
      <c r="F1" s="759"/>
      <c r="G1" s="20"/>
      <c r="H1" s="20"/>
      <c r="I1" s="20"/>
      <c r="J1" s="20"/>
    </row>
    <row r="2" spans="1:10" ht="23.25" customHeight="1" thickBot="1" x14ac:dyDescent="0.35">
      <c r="A2" s="765" t="s">
        <v>116</v>
      </c>
      <c r="B2" s="765"/>
      <c r="C2" s="765"/>
      <c r="D2" s="765"/>
      <c r="E2" s="765"/>
      <c r="F2" s="765"/>
      <c r="G2"/>
    </row>
    <row r="3" spans="1:10" s="52" customFormat="1" ht="22.5" customHeight="1" x14ac:dyDescent="0.3">
      <c r="A3" s="48" t="s">
        <v>70</v>
      </c>
      <c r="B3" s="49" t="s">
        <v>95</v>
      </c>
      <c r="C3" s="50" t="s">
        <v>96</v>
      </c>
      <c r="D3" s="49" t="s">
        <v>97</v>
      </c>
      <c r="E3" s="111" t="s">
        <v>98</v>
      </c>
      <c r="F3" s="51" t="s">
        <v>99</v>
      </c>
      <c r="G3" s="51" t="s">
        <v>1238</v>
      </c>
    </row>
    <row r="4" spans="1:10" ht="21" hidden="1" customHeight="1" thickBot="1" x14ac:dyDescent="0.35">
      <c r="A4" s="212">
        <v>43865</v>
      </c>
      <c r="B4" s="213" t="s">
        <v>169</v>
      </c>
      <c r="C4" s="214" t="s">
        <v>1237</v>
      </c>
      <c r="D4" s="213" t="s">
        <v>170</v>
      </c>
      <c r="E4" s="215">
        <v>17627000</v>
      </c>
      <c r="F4" s="216" t="s">
        <v>171</v>
      </c>
      <c r="G4" s="216" t="s">
        <v>884</v>
      </c>
    </row>
    <row r="5" spans="1:10" ht="17.25" hidden="1" thickBot="1" x14ac:dyDescent="0.35">
      <c r="A5" s="272">
        <v>44251</v>
      </c>
      <c r="B5" s="368" t="s">
        <v>169</v>
      </c>
      <c r="C5" s="369" t="s">
        <v>1078</v>
      </c>
      <c r="D5" s="368" t="s">
        <v>127</v>
      </c>
      <c r="E5" s="370">
        <v>15388600</v>
      </c>
      <c r="F5" s="371" t="s">
        <v>131</v>
      </c>
      <c r="G5" s="371" t="s">
        <v>884</v>
      </c>
    </row>
    <row r="6" spans="1:10" ht="17.25" hidden="1" thickBot="1" x14ac:dyDescent="0.35">
      <c r="A6" s="389">
        <v>44942</v>
      </c>
      <c r="B6" s="277" t="s">
        <v>169</v>
      </c>
      <c r="C6" s="580" t="s">
        <v>1079</v>
      </c>
      <c r="D6" s="277" t="s">
        <v>127</v>
      </c>
      <c r="E6" s="367">
        <v>300000</v>
      </c>
      <c r="F6" s="581" t="s">
        <v>131</v>
      </c>
      <c r="G6" s="581" t="s">
        <v>1239</v>
      </c>
    </row>
    <row r="7" spans="1:10" ht="17.25" hidden="1" thickBot="1" x14ac:dyDescent="0.35">
      <c r="A7" s="196">
        <v>44944</v>
      </c>
      <c r="B7" s="200" t="s">
        <v>749</v>
      </c>
      <c r="C7" s="582" t="s">
        <v>1079</v>
      </c>
      <c r="D7" s="200" t="s">
        <v>751</v>
      </c>
      <c r="E7" s="354">
        <v>300000</v>
      </c>
      <c r="F7" s="583" t="s">
        <v>712</v>
      </c>
      <c r="G7" s="581" t="s">
        <v>1239</v>
      </c>
    </row>
    <row r="8" spans="1:10" ht="17.25" hidden="1" thickBot="1" x14ac:dyDescent="0.35">
      <c r="A8" s="196">
        <v>44972</v>
      </c>
      <c r="B8" s="200" t="s">
        <v>749</v>
      </c>
      <c r="C8" s="582" t="s">
        <v>1079</v>
      </c>
      <c r="D8" s="200" t="s">
        <v>751</v>
      </c>
      <c r="E8" s="354">
        <v>300000</v>
      </c>
      <c r="F8" s="583" t="s">
        <v>712</v>
      </c>
      <c r="G8" s="581" t="s">
        <v>1239</v>
      </c>
    </row>
    <row r="9" spans="1:10" ht="17.25" hidden="1" thickBot="1" x14ac:dyDescent="0.35">
      <c r="A9" s="196">
        <v>45000</v>
      </c>
      <c r="B9" s="200" t="s">
        <v>749</v>
      </c>
      <c r="C9" s="582" t="s">
        <v>1079</v>
      </c>
      <c r="D9" s="200" t="s">
        <v>751</v>
      </c>
      <c r="E9" s="354">
        <v>300000</v>
      </c>
      <c r="F9" s="583" t="s">
        <v>712</v>
      </c>
      <c r="G9" s="581" t="s">
        <v>1239</v>
      </c>
    </row>
    <row r="10" spans="1:10" hidden="1" x14ac:dyDescent="0.3">
      <c r="A10" s="196">
        <v>45033</v>
      </c>
      <c r="B10" s="200" t="s">
        <v>749</v>
      </c>
      <c r="C10" s="582" t="s">
        <v>1079</v>
      </c>
      <c r="D10" s="200" t="s">
        <v>751</v>
      </c>
      <c r="E10" s="354">
        <v>300000</v>
      </c>
      <c r="F10" s="583" t="s">
        <v>712</v>
      </c>
      <c r="G10" s="581" t="s">
        <v>1239</v>
      </c>
    </row>
    <row r="11" spans="1:10" hidden="1" x14ac:dyDescent="0.3">
      <c r="A11" s="196">
        <v>45035</v>
      </c>
      <c r="B11" s="200" t="s">
        <v>749</v>
      </c>
      <c r="C11" s="582" t="s">
        <v>1078</v>
      </c>
      <c r="D11" s="200" t="s">
        <v>751</v>
      </c>
      <c r="E11" s="354">
        <v>16676252</v>
      </c>
      <c r="F11" s="583" t="s">
        <v>712</v>
      </c>
      <c r="G11" s="583" t="s">
        <v>884</v>
      </c>
    </row>
    <row r="12" spans="1:10" hidden="1" x14ac:dyDescent="0.3">
      <c r="A12" s="196">
        <v>45056</v>
      </c>
      <c r="B12" s="200" t="s">
        <v>749</v>
      </c>
      <c r="C12" s="582" t="s">
        <v>1080</v>
      </c>
      <c r="D12" s="200" t="s">
        <v>751</v>
      </c>
      <c r="E12" s="354">
        <v>20000000</v>
      </c>
      <c r="F12" s="583" t="s">
        <v>712</v>
      </c>
      <c r="G12" s="583" t="s">
        <v>1240</v>
      </c>
    </row>
    <row r="13" spans="1:10" hidden="1" x14ac:dyDescent="0.3">
      <c r="A13" s="196">
        <v>45061</v>
      </c>
      <c r="B13" s="200" t="s">
        <v>749</v>
      </c>
      <c r="C13" s="582" t="s">
        <v>1079</v>
      </c>
      <c r="D13" s="200" t="s">
        <v>751</v>
      </c>
      <c r="E13" s="354">
        <v>300000</v>
      </c>
      <c r="F13" s="583" t="s">
        <v>712</v>
      </c>
      <c r="G13" s="583" t="s">
        <v>1239</v>
      </c>
    </row>
    <row r="14" spans="1:10" hidden="1" x14ac:dyDescent="0.3">
      <c r="A14" s="196">
        <v>45092</v>
      </c>
      <c r="B14" s="200" t="s">
        <v>749</v>
      </c>
      <c r="C14" s="582" t="s">
        <v>1079</v>
      </c>
      <c r="D14" s="200" t="s">
        <v>751</v>
      </c>
      <c r="E14" s="354">
        <v>300000</v>
      </c>
      <c r="F14" s="583" t="s">
        <v>712</v>
      </c>
      <c r="G14" s="583" t="s">
        <v>1239</v>
      </c>
    </row>
    <row r="15" spans="1:10" hidden="1" x14ac:dyDescent="0.3">
      <c r="A15" s="196">
        <v>45124</v>
      </c>
      <c r="B15" s="200" t="s">
        <v>749</v>
      </c>
      <c r="C15" s="582" t="s">
        <v>1079</v>
      </c>
      <c r="D15" s="200" t="s">
        <v>751</v>
      </c>
      <c r="E15" s="354">
        <v>300000</v>
      </c>
      <c r="F15" s="583" t="s">
        <v>712</v>
      </c>
      <c r="G15" s="583" t="s">
        <v>1239</v>
      </c>
    </row>
    <row r="16" spans="1:10" hidden="1" x14ac:dyDescent="0.3">
      <c r="A16" s="196">
        <v>45154</v>
      </c>
      <c r="B16" s="200" t="s">
        <v>749</v>
      </c>
      <c r="C16" s="582" t="s">
        <v>1079</v>
      </c>
      <c r="D16" s="200" t="s">
        <v>751</v>
      </c>
      <c r="E16" s="354">
        <v>300000</v>
      </c>
      <c r="F16" s="583" t="s">
        <v>712</v>
      </c>
      <c r="G16" s="583" t="s">
        <v>1239</v>
      </c>
    </row>
    <row r="17" spans="1:7" ht="17.25" hidden="1" thickBot="1" x14ac:dyDescent="0.35">
      <c r="A17" s="212">
        <v>45184</v>
      </c>
      <c r="B17" s="213" t="s">
        <v>749</v>
      </c>
      <c r="C17" s="214" t="s">
        <v>1079</v>
      </c>
      <c r="D17" s="213" t="s">
        <v>751</v>
      </c>
      <c r="E17" s="576">
        <v>300000</v>
      </c>
      <c r="F17" s="216" t="s">
        <v>712</v>
      </c>
      <c r="G17" s="216" t="s">
        <v>750</v>
      </c>
    </row>
    <row r="18" spans="1:7" ht="17.25" thickBot="1" x14ac:dyDescent="0.35">
      <c r="A18" s="212">
        <v>45435</v>
      </c>
      <c r="B18" s="213" t="s">
        <v>749</v>
      </c>
      <c r="C18" s="214" t="s">
        <v>1078</v>
      </c>
      <c r="D18" s="213" t="s">
        <v>751</v>
      </c>
      <c r="E18" s="576">
        <v>13513000</v>
      </c>
      <c r="F18" s="216" t="s">
        <v>712</v>
      </c>
      <c r="G18" s="216" t="s">
        <v>884</v>
      </c>
    </row>
  </sheetData>
  <sheetProtection password="EC4E" sheet="1" objects="1" scenarios="1"/>
  <mergeCells count="2">
    <mergeCell ref="A1:F1"/>
    <mergeCell ref="A2:F2"/>
  </mergeCells>
  <phoneticPr fontId="3" type="noConversion"/>
  <printOptions horizontalCentered="1"/>
  <pageMargins left="0.51181102362204722" right="0.51181102362204722" top="0.31496062992125984" bottom="0.31496062992125984" header="0.31496062992125984" footer="0.31496062992125984"/>
  <pageSetup paperSize="9" scale="8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E30"/>
  <sheetViews>
    <sheetView zoomScaleNormal="100" workbookViewId="0">
      <selection activeCell="M49" sqref="M49"/>
    </sheetView>
  </sheetViews>
  <sheetFormatPr defaultRowHeight="16.5" x14ac:dyDescent="0.3"/>
  <cols>
    <col min="1" max="2" width="15.75" customWidth="1"/>
    <col min="3" max="3" width="16.25" customWidth="1"/>
    <col min="4" max="4" width="19" customWidth="1"/>
    <col min="5" max="5" width="20" customWidth="1"/>
  </cols>
  <sheetData>
    <row r="1" spans="1:5" ht="36.75" customHeight="1" x14ac:dyDescent="0.3">
      <c r="A1" s="759" t="s">
        <v>114</v>
      </c>
      <c r="B1" s="759"/>
      <c r="C1" s="759"/>
      <c r="D1" s="759"/>
      <c r="E1" s="759"/>
    </row>
    <row r="2" spans="1:5" ht="22.5" customHeight="1" thickBot="1" x14ac:dyDescent="0.35">
      <c r="A2" s="765" t="s">
        <v>115</v>
      </c>
      <c r="B2" s="765"/>
      <c r="C2" s="765"/>
      <c r="D2" s="765"/>
      <c r="E2" s="765"/>
    </row>
    <row r="3" spans="1:5" ht="17.25" thickBot="1" x14ac:dyDescent="0.35">
      <c r="A3" s="31" t="s">
        <v>1093</v>
      </c>
      <c r="B3" s="32" t="s">
        <v>1094</v>
      </c>
      <c r="C3" s="32" t="s">
        <v>1095</v>
      </c>
      <c r="D3" s="32" t="s">
        <v>1096</v>
      </c>
      <c r="E3" s="271" t="s">
        <v>1097</v>
      </c>
    </row>
    <row r="4" spans="1:5" hidden="1" x14ac:dyDescent="0.3">
      <c r="A4" s="196">
        <v>43551</v>
      </c>
      <c r="B4" s="195" t="s">
        <v>1098</v>
      </c>
      <c r="C4" s="198">
        <v>10000000</v>
      </c>
      <c r="D4" s="195"/>
      <c r="E4" s="210" t="s">
        <v>1099</v>
      </c>
    </row>
    <row r="5" spans="1:5" ht="17.25" hidden="1" thickBot="1" x14ac:dyDescent="0.35">
      <c r="A5" s="26">
        <v>43577</v>
      </c>
      <c r="B5" s="137" t="s">
        <v>1098</v>
      </c>
      <c r="C5" s="207">
        <v>6600000</v>
      </c>
      <c r="D5" s="137"/>
      <c r="E5" s="162" t="s">
        <v>1099</v>
      </c>
    </row>
    <row r="6" spans="1:5" ht="17.25" hidden="1" thickBot="1" x14ac:dyDescent="0.35">
      <c r="A6" s="272">
        <v>44187</v>
      </c>
      <c r="B6" s="273" t="s">
        <v>1098</v>
      </c>
      <c r="C6" s="274">
        <v>21000000</v>
      </c>
      <c r="D6" s="273"/>
      <c r="E6" s="162" t="s">
        <v>1099</v>
      </c>
    </row>
    <row r="7" spans="1:5" hidden="1" x14ac:dyDescent="0.3">
      <c r="A7" s="389">
        <v>44349</v>
      </c>
      <c r="B7" s="441" t="s">
        <v>22</v>
      </c>
      <c r="C7" s="655">
        <v>1194000</v>
      </c>
      <c r="D7" s="441"/>
      <c r="E7" s="656" t="s">
        <v>131</v>
      </c>
    </row>
    <row r="8" spans="1:5" ht="17.25" hidden="1" thickBot="1" x14ac:dyDescent="0.35">
      <c r="A8" s="26">
        <v>44448</v>
      </c>
      <c r="B8" s="137" t="s">
        <v>1098</v>
      </c>
      <c r="C8" s="207">
        <v>780000</v>
      </c>
      <c r="D8" s="137"/>
      <c r="E8" s="162" t="s">
        <v>1099</v>
      </c>
    </row>
    <row r="9" spans="1:5" hidden="1" x14ac:dyDescent="0.3">
      <c r="A9" s="208">
        <v>44679</v>
      </c>
      <c r="B9" s="209" t="s">
        <v>713</v>
      </c>
      <c r="C9" s="219">
        <v>10000000</v>
      </c>
      <c r="D9" s="209"/>
      <c r="E9" s="210" t="s">
        <v>712</v>
      </c>
    </row>
    <row r="10" spans="1:5" hidden="1" x14ac:dyDescent="0.3">
      <c r="A10" s="208">
        <v>44692</v>
      </c>
      <c r="B10" s="209" t="s">
        <v>713</v>
      </c>
      <c r="C10" s="219">
        <v>1223000</v>
      </c>
      <c r="D10" s="209"/>
      <c r="E10" s="210" t="s">
        <v>712</v>
      </c>
    </row>
    <row r="11" spans="1:5" ht="17.25" hidden="1" thickBot="1" x14ac:dyDescent="0.35">
      <c r="A11" s="26">
        <v>44797</v>
      </c>
      <c r="B11" s="137" t="s">
        <v>713</v>
      </c>
      <c r="C11" s="207">
        <v>1980000</v>
      </c>
      <c r="D11" s="137"/>
      <c r="E11" s="162" t="s">
        <v>712</v>
      </c>
    </row>
    <row r="12" spans="1:5" hidden="1" x14ac:dyDescent="0.3">
      <c r="A12" s="283">
        <v>44965</v>
      </c>
      <c r="B12" s="351" t="s">
        <v>713</v>
      </c>
      <c r="C12" s="372">
        <v>214000</v>
      </c>
      <c r="D12" s="351"/>
      <c r="E12" s="584" t="s">
        <v>712</v>
      </c>
    </row>
    <row r="13" spans="1:5" hidden="1" x14ac:dyDescent="0.3">
      <c r="A13" s="196">
        <v>45057</v>
      </c>
      <c r="B13" s="195" t="s">
        <v>713</v>
      </c>
      <c r="C13" s="198">
        <v>20000000</v>
      </c>
      <c r="D13" s="195"/>
      <c r="E13" s="603" t="s">
        <v>712</v>
      </c>
    </row>
    <row r="14" spans="1:5" hidden="1" x14ac:dyDescent="0.3">
      <c r="A14" s="196">
        <v>45132</v>
      </c>
      <c r="B14" s="195" t="s">
        <v>713</v>
      </c>
      <c r="C14" s="198">
        <v>337000</v>
      </c>
      <c r="D14" s="195"/>
      <c r="E14" s="210" t="s">
        <v>712</v>
      </c>
    </row>
    <row r="15" spans="1:5" hidden="1" x14ac:dyDescent="0.3">
      <c r="A15" s="196">
        <v>45168</v>
      </c>
      <c r="B15" s="195" t="s">
        <v>713</v>
      </c>
      <c r="C15" s="198">
        <v>3432000</v>
      </c>
      <c r="D15" s="195"/>
      <c r="E15" s="34" t="s">
        <v>712</v>
      </c>
    </row>
    <row r="16" spans="1:5" hidden="1" x14ac:dyDescent="0.3">
      <c r="A16" s="208">
        <v>45175</v>
      </c>
      <c r="B16" s="209" t="s">
        <v>713</v>
      </c>
      <c r="C16" s="219">
        <v>97600</v>
      </c>
      <c r="D16" s="209"/>
      <c r="E16" s="210" t="s">
        <v>712</v>
      </c>
    </row>
    <row r="17" spans="1:5" ht="17.25" hidden="1" thickBot="1" x14ac:dyDescent="0.35">
      <c r="A17" s="212">
        <v>45181</v>
      </c>
      <c r="B17" s="357" t="s">
        <v>713</v>
      </c>
      <c r="C17" s="601">
        <v>150000</v>
      </c>
      <c r="D17" s="357"/>
      <c r="E17" s="602" t="s">
        <v>712</v>
      </c>
    </row>
    <row r="18" spans="1:5" x14ac:dyDescent="0.3">
      <c r="A18" s="208">
        <v>45309</v>
      </c>
      <c r="B18" s="209" t="s">
        <v>713</v>
      </c>
      <c r="C18" s="219">
        <v>608000</v>
      </c>
      <c r="D18" s="209"/>
      <c r="E18" s="210" t="s">
        <v>712</v>
      </c>
    </row>
    <row r="19" spans="1:5" x14ac:dyDescent="0.3">
      <c r="A19" s="208">
        <v>45315</v>
      </c>
      <c r="B19" s="209" t="s">
        <v>713</v>
      </c>
      <c r="C19" s="219">
        <v>460000</v>
      </c>
      <c r="D19" s="209"/>
      <c r="E19" s="210" t="s">
        <v>712</v>
      </c>
    </row>
    <row r="20" spans="1:5" x14ac:dyDescent="0.3">
      <c r="A20" s="208">
        <v>45405</v>
      </c>
      <c r="B20" s="209" t="s">
        <v>713</v>
      </c>
      <c r="C20" s="219">
        <v>302000</v>
      </c>
      <c r="D20" s="209"/>
      <c r="E20" s="210" t="s">
        <v>712</v>
      </c>
    </row>
    <row r="21" spans="1:5" x14ac:dyDescent="0.3">
      <c r="A21" s="196">
        <v>45502</v>
      </c>
      <c r="B21" s="195" t="s">
        <v>713</v>
      </c>
      <c r="C21" s="198">
        <v>67800</v>
      </c>
      <c r="D21" s="195"/>
      <c r="E21" s="210" t="s">
        <v>712</v>
      </c>
    </row>
    <row r="22" spans="1:5" x14ac:dyDescent="0.3">
      <c r="A22" s="196">
        <v>45502</v>
      </c>
      <c r="B22" s="195" t="s">
        <v>713</v>
      </c>
      <c r="C22" s="198">
        <v>53000</v>
      </c>
      <c r="D22" s="195"/>
      <c r="E22" s="210" t="s">
        <v>712</v>
      </c>
    </row>
    <row r="23" spans="1:5" x14ac:dyDescent="0.3">
      <c r="A23" s="208">
        <v>45502</v>
      </c>
      <c r="B23" s="209" t="s">
        <v>713</v>
      </c>
      <c r="C23" s="219">
        <v>886000</v>
      </c>
      <c r="D23" s="209"/>
      <c r="E23" s="210" t="s">
        <v>712</v>
      </c>
    </row>
    <row r="24" spans="1:5" x14ac:dyDescent="0.3">
      <c r="A24" s="208">
        <v>45513</v>
      </c>
      <c r="B24" s="209" t="s">
        <v>713</v>
      </c>
      <c r="C24" s="219">
        <v>3850000</v>
      </c>
      <c r="D24" s="209"/>
      <c r="E24" s="210" t="s">
        <v>712</v>
      </c>
    </row>
    <row r="25" spans="1:5" x14ac:dyDescent="0.3">
      <c r="A25" s="208">
        <v>45521</v>
      </c>
      <c r="B25" s="209" t="s">
        <v>713</v>
      </c>
      <c r="C25" s="219">
        <v>1826000</v>
      </c>
      <c r="D25" s="209"/>
      <c r="E25" s="210" t="s">
        <v>712</v>
      </c>
    </row>
    <row r="26" spans="1:5" x14ac:dyDescent="0.3">
      <c r="A26" s="196">
        <v>45521</v>
      </c>
      <c r="B26" s="209" t="s">
        <v>713</v>
      </c>
      <c r="C26" s="198">
        <v>880000</v>
      </c>
      <c r="D26" s="195"/>
      <c r="E26" s="210" t="s">
        <v>712</v>
      </c>
    </row>
    <row r="27" spans="1:5" x14ac:dyDescent="0.3">
      <c r="A27" s="196">
        <v>45521</v>
      </c>
      <c r="B27" s="195" t="s">
        <v>713</v>
      </c>
      <c r="C27" s="198">
        <v>330000</v>
      </c>
      <c r="D27" s="195"/>
      <c r="E27" s="34" t="s">
        <v>712</v>
      </c>
    </row>
    <row r="28" spans="1:5" x14ac:dyDescent="0.3">
      <c r="A28" s="196">
        <v>45611</v>
      </c>
      <c r="B28" s="209" t="s">
        <v>713</v>
      </c>
      <c r="C28" s="198">
        <v>590000</v>
      </c>
      <c r="D28" s="195"/>
      <c r="E28" s="210" t="s">
        <v>712</v>
      </c>
    </row>
    <row r="29" spans="1:5" x14ac:dyDescent="0.3">
      <c r="A29" s="196">
        <v>45621</v>
      </c>
      <c r="B29" s="209" t="s">
        <v>713</v>
      </c>
      <c r="C29" s="198">
        <v>150500</v>
      </c>
      <c r="D29" s="195"/>
      <c r="E29" s="210" t="s">
        <v>712</v>
      </c>
    </row>
    <row r="30" spans="1:5" ht="17.25" thickBot="1" x14ac:dyDescent="0.35">
      <c r="A30" s="26">
        <v>45652</v>
      </c>
      <c r="B30" s="137" t="s">
        <v>713</v>
      </c>
      <c r="C30" s="207">
        <v>393000</v>
      </c>
      <c r="D30" s="137"/>
      <c r="E30" s="162" t="s">
        <v>712</v>
      </c>
    </row>
  </sheetData>
  <sheetProtection password="EF8E" sheet="1" objects="1" scenarios="1"/>
  <mergeCells count="2">
    <mergeCell ref="A1:E1"/>
    <mergeCell ref="A2:E2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B1:L247"/>
  <sheetViews>
    <sheetView topLeftCell="B1" zoomScaleSheetLayoutView="100" workbookViewId="0">
      <selection activeCell="N193" sqref="A1:XFD1048576"/>
    </sheetView>
  </sheetViews>
  <sheetFormatPr defaultRowHeight="16.5" x14ac:dyDescent="0.3"/>
  <cols>
    <col min="1" max="1" width="0" hidden="1" customWidth="1"/>
    <col min="2" max="2" width="9.875" style="38" customWidth="1"/>
    <col min="3" max="3" width="8.875" style="11" customWidth="1"/>
    <col min="4" max="4" width="22.5" style="11" hidden="1" customWidth="1"/>
    <col min="5" max="5" width="22.5" style="11" customWidth="1"/>
    <col min="6" max="6" width="8.75" style="11" bestFit="1" customWidth="1"/>
    <col min="7" max="7" width="13.875" bestFit="1" customWidth="1"/>
    <col min="8" max="8" width="6.5" style="11" bestFit="1" customWidth="1"/>
    <col min="9" max="9" width="5.75" style="11" customWidth="1"/>
    <col min="10" max="10" width="12.375" style="449" bestFit="1" customWidth="1"/>
    <col min="11" max="11" width="22.5" style="11" hidden="1" customWidth="1"/>
    <col min="14" max="14" width="9.875" bestFit="1" customWidth="1"/>
  </cols>
  <sheetData>
    <row r="1" spans="2:11" ht="36" customHeight="1" x14ac:dyDescent="0.3">
      <c r="B1" s="205" t="s">
        <v>80</v>
      </c>
    </row>
    <row r="2" spans="2:11" ht="4.5" customHeight="1" thickBot="1" x14ac:dyDescent="0.35">
      <c r="B2" s="37"/>
    </row>
    <row r="3" spans="2:11" ht="24.75" customHeight="1" thickBot="1" x14ac:dyDescent="0.35">
      <c r="B3" s="250" t="s">
        <v>89</v>
      </c>
      <c r="C3" s="31" t="s">
        <v>81</v>
      </c>
      <c r="D3" s="32" t="s">
        <v>72</v>
      </c>
      <c r="E3" s="32" t="s">
        <v>72</v>
      </c>
      <c r="F3" s="32" t="s">
        <v>73</v>
      </c>
      <c r="G3" s="32" t="s">
        <v>82</v>
      </c>
      <c r="H3" s="32" t="s">
        <v>83</v>
      </c>
      <c r="I3" s="32" t="s">
        <v>84</v>
      </c>
      <c r="J3" s="450" t="s">
        <v>104</v>
      </c>
      <c r="K3" s="32" t="s">
        <v>1054</v>
      </c>
    </row>
    <row r="4" spans="2:11" ht="16.5" hidden="1" customHeight="1" x14ac:dyDescent="0.3">
      <c r="B4" s="784" t="s">
        <v>157</v>
      </c>
      <c r="C4" s="363" t="s">
        <v>126</v>
      </c>
      <c r="D4" s="361" t="s">
        <v>285</v>
      </c>
      <c r="E4" s="361" t="s">
        <v>1083</v>
      </c>
      <c r="F4" s="361" t="s">
        <v>290</v>
      </c>
      <c r="G4" s="284" t="s">
        <v>284</v>
      </c>
      <c r="H4" s="284">
        <v>150</v>
      </c>
      <c r="I4" s="284" t="s">
        <v>133</v>
      </c>
      <c r="J4" s="451">
        <v>1500000</v>
      </c>
      <c r="K4" s="361" t="s">
        <v>277</v>
      </c>
    </row>
    <row r="5" spans="2:11" ht="16.5" hidden="1" customHeight="1" x14ac:dyDescent="0.3">
      <c r="B5" s="785"/>
      <c r="C5" s="267" t="s">
        <v>126</v>
      </c>
      <c r="D5" s="362" t="s">
        <v>288</v>
      </c>
      <c r="E5" s="362" t="s">
        <v>1083</v>
      </c>
      <c r="F5" s="362" t="s">
        <v>289</v>
      </c>
      <c r="G5" s="259" t="s">
        <v>291</v>
      </c>
      <c r="H5" s="259">
        <v>300</v>
      </c>
      <c r="I5" s="259" t="s">
        <v>292</v>
      </c>
      <c r="J5" s="452">
        <v>300000</v>
      </c>
      <c r="K5" s="362" t="s">
        <v>277</v>
      </c>
    </row>
    <row r="6" spans="2:11" ht="17.25" hidden="1" customHeight="1" thickBot="1" x14ac:dyDescent="0.35">
      <c r="B6" s="786"/>
      <c r="C6" s="359" t="s">
        <v>126</v>
      </c>
      <c r="D6" s="364" t="s">
        <v>293</v>
      </c>
      <c r="E6" s="364" t="s">
        <v>1087</v>
      </c>
      <c r="F6" s="364" t="s">
        <v>294</v>
      </c>
      <c r="G6" s="248" t="s">
        <v>295</v>
      </c>
      <c r="H6" s="248">
        <v>6</v>
      </c>
      <c r="I6" s="248" t="s">
        <v>296</v>
      </c>
      <c r="J6" s="453">
        <v>150000</v>
      </c>
      <c r="K6" s="364" t="s">
        <v>293</v>
      </c>
    </row>
    <row r="7" spans="2:11" ht="16.5" hidden="1" customHeight="1" x14ac:dyDescent="0.3">
      <c r="B7" s="790" t="s">
        <v>298</v>
      </c>
      <c r="C7" s="284" t="s">
        <v>126</v>
      </c>
      <c r="D7" s="284" t="s">
        <v>232</v>
      </c>
      <c r="E7" s="284" t="s">
        <v>1081</v>
      </c>
      <c r="F7" s="299" t="s">
        <v>139</v>
      </c>
      <c r="G7" s="299" t="s">
        <v>226</v>
      </c>
      <c r="H7" s="299">
        <v>400</v>
      </c>
      <c r="I7" s="322" t="s">
        <v>216</v>
      </c>
      <c r="J7" s="454">
        <v>1200000</v>
      </c>
      <c r="K7" s="284" t="s">
        <v>232</v>
      </c>
    </row>
    <row r="8" spans="2:11" ht="16.5" hidden="1" customHeight="1" x14ac:dyDescent="0.3">
      <c r="B8" s="791"/>
      <c r="C8" s="259" t="s">
        <v>126</v>
      </c>
      <c r="D8" s="259" t="s">
        <v>134</v>
      </c>
      <c r="E8" s="259" t="s">
        <v>1082</v>
      </c>
      <c r="F8" s="297" t="s">
        <v>139</v>
      </c>
      <c r="G8" s="297" t="s">
        <v>246</v>
      </c>
      <c r="H8" s="297">
        <v>10</v>
      </c>
      <c r="I8" s="298" t="s">
        <v>133</v>
      </c>
      <c r="J8" s="455">
        <v>30000</v>
      </c>
      <c r="K8" s="259" t="s">
        <v>134</v>
      </c>
    </row>
    <row r="9" spans="2:11" ht="16.5" hidden="1" customHeight="1" x14ac:dyDescent="0.3">
      <c r="B9" s="791"/>
      <c r="C9" s="259" t="s">
        <v>126</v>
      </c>
      <c r="D9" s="259" t="s">
        <v>304</v>
      </c>
      <c r="E9" s="259" t="s">
        <v>1241</v>
      </c>
      <c r="F9" s="297" t="s">
        <v>207</v>
      </c>
      <c r="G9" s="259" t="s">
        <v>305</v>
      </c>
      <c r="H9" s="259">
        <v>300</v>
      </c>
      <c r="I9" s="259" t="s">
        <v>306</v>
      </c>
      <c r="J9" s="452">
        <v>300000</v>
      </c>
      <c r="K9" s="259" t="s">
        <v>304</v>
      </c>
    </row>
    <row r="10" spans="2:11" ht="16.5" hidden="1" customHeight="1" x14ac:dyDescent="0.3">
      <c r="B10" s="791"/>
      <c r="C10" s="259" t="s">
        <v>126</v>
      </c>
      <c r="D10" s="259" t="s">
        <v>299</v>
      </c>
      <c r="E10" s="259" t="s">
        <v>1242</v>
      </c>
      <c r="F10" s="259" t="s">
        <v>307</v>
      </c>
      <c r="G10" s="259" t="s">
        <v>308</v>
      </c>
      <c r="H10" s="259">
        <v>10</v>
      </c>
      <c r="I10" s="259" t="s">
        <v>309</v>
      </c>
      <c r="J10" s="452">
        <v>100000</v>
      </c>
      <c r="K10" s="259" t="s">
        <v>299</v>
      </c>
    </row>
    <row r="11" spans="2:11" ht="16.5" hidden="1" customHeight="1" x14ac:dyDescent="0.3">
      <c r="B11" s="791"/>
      <c r="C11" s="259" t="s">
        <v>126</v>
      </c>
      <c r="D11" s="259" t="s">
        <v>300</v>
      </c>
      <c r="E11" s="259" t="s">
        <v>1087</v>
      </c>
      <c r="F11" s="259" t="s">
        <v>307</v>
      </c>
      <c r="G11" s="259" t="s">
        <v>310</v>
      </c>
      <c r="H11" s="259">
        <v>6</v>
      </c>
      <c r="I11" s="259" t="s">
        <v>311</v>
      </c>
      <c r="J11" s="452">
        <v>150000</v>
      </c>
      <c r="K11" s="259" t="s">
        <v>293</v>
      </c>
    </row>
    <row r="12" spans="2:11" ht="16.5" hidden="1" customHeight="1" x14ac:dyDescent="0.3">
      <c r="B12" s="791"/>
      <c r="C12" s="259" t="s">
        <v>126</v>
      </c>
      <c r="D12" s="259" t="s">
        <v>301</v>
      </c>
      <c r="E12" s="259" t="s">
        <v>1243</v>
      </c>
      <c r="F12" s="259" t="s">
        <v>312</v>
      </c>
      <c r="G12" s="259" t="s">
        <v>255</v>
      </c>
      <c r="H12" s="259">
        <v>12</v>
      </c>
      <c r="I12" s="259" t="s">
        <v>313</v>
      </c>
      <c r="J12" s="452">
        <v>300000</v>
      </c>
      <c r="K12" s="259" t="s">
        <v>301</v>
      </c>
    </row>
    <row r="13" spans="2:11" ht="16.5" hidden="1" customHeight="1" x14ac:dyDescent="0.3">
      <c r="B13" s="791"/>
      <c r="C13" s="259" t="s">
        <v>126</v>
      </c>
      <c r="D13" s="259" t="s">
        <v>277</v>
      </c>
      <c r="E13" s="259" t="s">
        <v>1083</v>
      </c>
      <c r="F13" s="259" t="s">
        <v>312</v>
      </c>
      <c r="G13" s="259" t="s">
        <v>255</v>
      </c>
      <c r="H13" s="259">
        <v>6</v>
      </c>
      <c r="I13" s="259" t="s">
        <v>317</v>
      </c>
      <c r="J13" s="452">
        <v>125000</v>
      </c>
      <c r="K13" s="259" t="s">
        <v>277</v>
      </c>
    </row>
    <row r="14" spans="2:11" ht="16.5" hidden="1" customHeight="1" x14ac:dyDescent="0.3">
      <c r="B14" s="791"/>
      <c r="C14" s="259" t="s">
        <v>126</v>
      </c>
      <c r="D14" s="259" t="s">
        <v>302</v>
      </c>
      <c r="E14" s="259" t="s">
        <v>1244</v>
      </c>
      <c r="F14" s="259" t="s">
        <v>312</v>
      </c>
      <c r="G14" s="259" t="s">
        <v>315</v>
      </c>
      <c r="H14" s="259">
        <v>3</v>
      </c>
      <c r="I14" s="259" t="s">
        <v>314</v>
      </c>
      <c r="J14" s="452">
        <v>50000</v>
      </c>
      <c r="K14" s="259" t="s">
        <v>302</v>
      </c>
    </row>
    <row r="15" spans="2:11" ht="17.25" hidden="1" customHeight="1" thickBot="1" x14ac:dyDescent="0.35">
      <c r="B15" s="792"/>
      <c r="C15" s="218" t="s">
        <v>126</v>
      </c>
      <c r="D15" s="218" t="s">
        <v>303</v>
      </c>
      <c r="E15" s="218" t="s">
        <v>1245</v>
      </c>
      <c r="F15" s="218" t="s">
        <v>135</v>
      </c>
      <c r="G15" s="218" t="s">
        <v>316</v>
      </c>
      <c r="H15" s="218">
        <v>3</v>
      </c>
      <c r="I15" s="218" t="s">
        <v>318</v>
      </c>
      <c r="J15" s="456">
        <v>45000</v>
      </c>
      <c r="K15" s="218" t="s">
        <v>303</v>
      </c>
    </row>
    <row r="16" spans="2:11" ht="16.5" hidden="1" customHeight="1" x14ac:dyDescent="0.3">
      <c r="B16" s="790" t="s">
        <v>332</v>
      </c>
      <c r="C16" s="284" t="s">
        <v>126</v>
      </c>
      <c r="D16" s="284" t="s">
        <v>232</v>
      </c>
      <c r="E16" s="284" t="s">
        <v>1081</v>
      </c>
      <c r="F16" s="299" t="s">
        <v>139</v>
      </c>
      <c r="G16" s="299" t="s">
        <v>226</v>
      </c>
      <c r="H16" s="299">
        <v>400</v>
      </c>
      <c r="I16" s="322" t="s">
        <v>216</v>
      </c>
      <c r="J16" s="454">
        <v>1200000</v>
      </c>
      <c r="K16" s="284" t="s">
        <v>232</v>
      </c>
    </row>
    <row r="17" spans="2:11" ht="16.5" hidden="1" customHeight="1" x14ac:dyDescent="0.3">
      <c r="B17" s="791"/>
      <c r="C17" s="259" t="s">
        <v>126</v>
      </c>
      <c r="D17" s="259" t="s">
        <v>134</v>
      </c>
      <c r="E17" s="259" t="s">
        <v>1082</v>
      </c>
      <c r="F17" s="297" t="s">
        <v>139</v>
      </c>
      <c r="G17" s="297" t="s">
        <v>334</v>
      </c>
      <c r="H17" s="297">
        <v>10</v>
      </c>
      <c r="I17" s="298" t="s">
        <v>133</v>
      </c>
      <c r="J17" s="455">
        <v>30000</v>
      </c>
      <c r="K17" s="259" t="s">
        <v>134</v>
      </c>
    </row>
    <row r="18" spans="2:11" ht="16.5" hidden="1" customHeight="1" x14ac:dyDescent="0.3">
      <c r="B18" s="791"/>
      <c r="C18" s="259" t="s">
        <v>126</v>
      </c>
      <c r="D18" s="259" t="s">
        <v>324</v>
      </c>
      <c r="E18" s="259" t="s">
        <v>1246</v>
      </c>
      <c r="F18" s="297" t="s">
        <v>132</v>
      </c>
      <c r="G18" s="297" t="s">
        <v>325</v>
      </c>
      <c r="H18" s="297">
        <v>16</v>
      </c>
      <c r="I18" s="298" t="s">
        <v>133</v>
      </c>
      <c r="J18" s="455">
        <v>224000</v>
      </c>
      <c r="K18" s="259" t="s">
        <v>324</v>
      </c>
    </row>
    <row r="19" spans="2:11" ht="17.25" hidden="1" customHeight="1" thickBot="1" x14ac:dyDescent="0.35">
      <c r="B19" s="793"/>
      <c r="C19" s="248" t="s">
        <v>126</v>
      </c>
      <c r="D19" s="248" t="s">
        <v>326</v>
      </c>
      <c r="E19" s="248" t="s">
        <v>1057</v>
      </c>
      <c r="F19" s="300" t="s">
        <v>327</v>
      </c>
      <c r="G19" s="300" t="s">
        <v>328</v>
      </c>
      <c r="H19" s="300">
        <v>7</v>
      </c>
      <c r="I19" s="294" t="s">
        <v>133</v>
      </c>
      <c r="J19" s="457">
        <v>70000</v>
      </c>
      <c r="K19" s="248" t="s">
        <v>326</v>
      </c>
    </row>
    <row r="20" spans="2:11" ht="16.5" hidden="1" customHeight="1" x14ac:dyDescent="0.3">
      <c r="B20" s="790" t="s">
        <v>337</v>
      </c>
      <c r="C20" s="284" t="s">
        <v>126</v>
      </c>
      <c r="D20" s="284" t="s">
        <v>232</v>
      </c>
      <c r="E20" s="284" t="s">
        <v>1081</v>
      </c>
      <c r="F20" s="299" t="s">
        <v>139</v>
      </c>
      <c r="G20" s="299" t="s">
        <v>226</v>
      </c>
      <c r="H20" s="299">
        <v>400</v>
      </c>
      <c r="I20" s="322" t="s">
        <v>216</v>
      </c>
      <c r="J20" s="454">
        <v>1200000</v>
      </c>
      <c r="K20" s="284" t="s">
        <v>232</v>
      </c>
    </row>
    <row r="21" spans="2:11" ht="16.5" hidden="1" customHeight="1" x14ac:dyDescent="0.3">
      <c r="B21" s="791"/>
      <c r="C21" s="259" t="s">
        <v>126</v>
      </c>
      <c r="D21" s="259" t="s">
        <v>134</v>
      </c>
      <c r="E21" s="259" t="s">
        <v>1082</v>
      </c>
      <c r="F21" s="297" t="s">
        <v>139</v>
      </c>
      <c r="G21" s="297" t="s">
        <v>333</v>
      </c>
      <c r="H21" s="297">
        <v>10</v>
      </c>
      <c r="I21" s="298" t="s">
        <v>133</v>
      </c>
      <c r="J21" s="455">
        <v>30000</v>
      </c>
      <c r="K21" s="259" t="s">
        <v>134</v>
      </c>
    </row>
    <row r="22" spans="2:11" ht="16.5" hidden="1" customHeight="1" x14ac:dyDescent="0.3">
      <c r="B22" s="792"/>
      <c r="C22" s="259" t="s">
        <v>126</v>
      </c>
      <c r="D22" s="218" t="s">
        <v>342</v>
      </c>
      <c r="E22" s="218" t="s">
        <v>1247</v>
      </c>
      <c r="F22" s="390" t="s">
        <v>339</v>
      </c>
      <c r="G22" s="390" t="s">
        <v>338</v>
      </c>
      <c r="H22" s="390">
        <v>10</v>
      </c>
      <c r="I22" s="331" t="s">
        <v>343</v>
      </c>
      <c r="J22" s="458">
        <v>50000</v>
      </c>
      <c r="K22" s="218" t="s">
        <v>342</v>
      </c>
    </row>
    <row r="23" spans="2:11" ht="17.25" hidden="1" customHeight="1" thickBot="1" x14ac:dyDescent="0.35">
      <c r="B23" s="793"/>
      <c r="C23" s="248" t="s">
        <v>126</v>
      </c>
      <c r="D23" s="248" t="s">
        <v>340</v>
      </c>
      <c r="E23" s="248" t="s">
        <v>1248</v>
      </c>
      <c r="F23" s="300" t="s">
        <v>135</v>
      </c>
      <c r="G23" s="300" t="s">
        <v>341</v>
      </c>
      <c r="H23" s="300">
        <v>10</v>
      </c>
      <c r="I23" s="294" t="s">
        <v>133</v>
      </c>
      <c r="J23" s="457">
        <v>1000000</v>
      </c>
      <c r="K23" s="248" t="s">
        <v>340</v>
      </c>
    </row>
    <row r="24" spans="2:11" ht="16.5" hidden="1" customHeight="1" x14ac:dyDescent="0.3">
      <c r="B24" s="790" t="s">
        <v>188</v>
      </c>
      <c r="C24" s="284" t="s">
        <v>126</v>
      </c>
      <c r="D24" s="284" t="s">
        <v>232</v>
      </c>
      <c r="E24" s="284" t="s">
        <v>1081</v>
      </c>
      <c r="F24" s="299" t="s">
        <v>139</v>
      </c>
      <c r="G24" s="299" t="s">
        <v>226</v>
      </c>
      <c r="H24" s="299">
        <v>400</v>
      </c>
      <c r="I24" s="322" t="s">
        <v>216</v>
      </c>
      <c r="J24" s="454">
        <v>1200000</v>
      </c>
      <c r="K24" s="284" t="s">
        <v>232</v>
      </c>
    </row>
    <row r="25" spans="2:11" ht="16.5" hidden="1" customHeight="1" x14ac:dyDescent="0.3">
      <c r="B25" s="791"/>
      <c r="C25" s="259" t="s">
        <v>126</v>
      </c>
      <c r="D25" s="259" t="s">
        <v>134</v>
      </c>
      <c r="E25" s="259" t="s">
        <v>1082</v>
      </c>
      <c r="F25" s="297" t="s">
        <v>139</v>
      </c>
      <c r="G25" s="297" t="s">
        <v>333</v>
      </c>
      <c r="H25" s="297">
        <v>10</v>
      </c>
      <c r="I25" s="298" t="s">
        <v>133</v>
      </c>
      <c r="J25" s="455">
        <v>30000</v>
      </c>
      <c r="K25" s="259" t="s">
        <v>134</v>
      </c>
    </row>
    <row r="26" spans="2:11" ht="16.5" hidden="1" customHeight="1" x14ac:dyDescent="0.3">
      <c r="B26" s="792"/>
      <c r="C26" s="259" t="s">
        <v>126</v>
      </c>
      <c r="D26" s="218" t="s">
        <v>347</v>
      </c>
      <c r="E26" s="218" t="s">
        <v>1165</v>
      </c>
      <c r="F26" s="390" t="s">
        <v>348</v>
      </c>
      <c r="G26" s="390" t="s">
        <v>349</v>
      </c>
      <c r="H26" s="390">
        <v>2</v>
      </c>
      <c r="I26" s="331" t="s">
        <v>343</v>
      </c>
      <c r="J26" s="458">
        <v>70000</v>
      </c>
      <c r="K26" s="218" t="s">
        <v>347</v>
      </c>
    </row>
    <row r="27" spans="2:11" ht="16.5" hidden="1" customHeight="1" x14ac:dyDescent="0.3">
      <c r="B27" s="792"/>
      <c r="C27" s="259" t="s">
        <v>126</v>
      </c>
      <c r="D27" s="218" t="s">
        <v>350</v>
      </c>
      <c r="E27" s="218" t="s">
        <v>1249</v>
      </c>
      <c r="F27" s="390" t="s">
        <v>351</v>
      </c>
      <c r="G27" s="390" t="s">
        <v>352</v>
      </c>
      <c r="H27" s="390">
        <v>10</v>
      </c>
      <c r="I27" s="331" t="s">
        <v>343</v>
      </c>
      <c r="J27" s="458">
        <v>100000</v>
      </c>
      <c r="K27" s="218" t="s">
        <v>350</v>
      </c>
    </row>
    <row r="28" spans="2:11" ht="16.5" hidden="1" customHeight="1" x14ac:dyDescent="0.3">
      <c r="B28" s="792"/>
      <c r="C28" s="259" t="s">
        <v>126</v>
      </c>
      <c r="D28" s="218" t="s">
        <v>353</v>
      </c>
      <c r="E28" s="218" t="s">
        <v>1247</v>
      </c>
      <c r="F28" s="390" t="s">
        <v>354</v>
      </c>
      <c r="G28" s="390" t="s">
        <v>355</v>
      </c>
      <c r="H28" s="390">
        <v>10</v>
      </c>
      <c r="I28" s="331" t="s">
        <v>356</v>
      </c>
      <c r="J28" s="458">
        <v>100000</v>
      </c>
      <c r="K28" s="218" t="s">
        <v>342</v>
      </c>
    </row>
    <row r="29" spans="2:11" ht="17.25" hidden="1" customHeight="1" thickBot="1" x14ac:dyDescent="0.35">
      <c r="B29" s="793"/>
      <c r="C29" s="248" t="s">
        <v>126</v>
      </c>
      <c r="D29" s="248" t="s">
        <v>344</v>
      </c>
      <c r="E29" s="248" t="s">
        <v>1084</v>
      </c>
      <c r="F29" s="300" t="s">
        <v>345</v>
      </c>
      <c r="G29" s="300" t="s">
        <v>346</v>
      </c>
      <c r="H29" s="300">
        <v>8</v>
      </c>
      <c r="I29" s="294" t="s">
        <v>133</v>
      </c>
      <c r="J29" s="457">
        <v>112000</v>
      </c>
      <c r="K29" s="248" t="s">
        <v>344</v>
      </c>
    </row>
    <row r="30" spans="2:11" ht="16.5" hidden="1" customHeight="1" x14ac:dyDescent="0.3">
      <c r="B30" s="790" t="s">
        <v>362</v>
      </c>
      <c r="C30" s="284" t="s">
        <v>126</v>
      </c>
      <c r="D30" s="284" t="s">
        <v>232</v>
      </c>
      <c r="E30" s="284" t="s">
        <v>1081</v>
      </c>
      <c r="F30" s="299" t="s">
        <v>139</v>
      </c>
      <c r="G30" s="299" t="s">
        <v>226</v>
      </c>
      <c r="H30" s="299">
        <v>400</v>
      </c>
      <c r="I30" s="322" t="s">
        <v>216</v>
      </c>
      <c r="J30" s="454">
        <v>1200000</v>
      </c>
      <c r="K30" s="284" t="s">
        <v>232</v>
      </c>
    </row>
    <row r="31" spans="2:11" ht="16.5" hidden="1" customHeight="1" x14ac:dyDescent="0.3">
      <c r="B31" s="791"/>
      <c r="C31" s="259" t="s">
        <v>126</v>
      </c>
      <c r="D31" s="259" t="s">
        <v>134</v>
      </c>
      <c r="E31" s="259" t="s">
        <v>1082</v>
      </c>
      <c r="F31" s="297" t="s">
        <v>139</v>
      </c>
      <c r="G31" s="297" t="s">
        <v>333</v>
      </c>
      <c r="H31" s="297">
        <v>10</v>
      </c>
      <c r="I31" s="298" t="s">
        <v>133</v>
      </c>
      <c r="J31" s="455">
        <v>30000</v>
      </c>
      <c r="K31" s="259" t="s">
        <v>134</v>
      </c>
    </row>
    <row r="32" spans="2:11" ht="16.5" hidden="1" customHeight="1" x14ac:dyDescent="0.3">
      <c r="B32" s="792"/>
      <c r="C32" s="259" t="s">
        <v>126</v>
      </c>
      <c r="D32" s="218" t="s">
        <v>364</v>
      </c>
      <c r="E32" s="218" t="s">
        <v>1250</v>
      </c>
      <c r="F32" s="390" t="s">
        <v>132</v>
      </c>
      <c r="G32" s="390" t="s">
        <v>363</v>
      </c>
      <c r="H32" s="390">
        <v>200</v>
      </c>
      <c r="I32" s="331" t="s">
        <v>365</v>
      </c>
      <c r="J32" s="458">
        <v>200000</v>
      </c>
      <c r="K32" s="218" t="s">
        <v>364</v>
      </c>
    </row>
    <row r="33" spans="2:11" ht="16.5" hidden="1" customHeight="1" x14ac:dyDescent="0.3">
      <c r="B33" s="792"/>
      <c r="C33" s="259" t="s">
        <v>126</v>
      </c>
      <c r="D33" s="218" t="s">
        <v>366</v>
      </c>
      <c r="E33" s="218" t="s">
        <v>1083</v>
      </c>
      <c r="F33" s="390" t="s">
        <v>132</v>
      </c>
      <c r="G33" s="390" t="s">
        <v>151</v>
      </c>
      <c r="H33" s="390">
        <v>2</v>
      </c>
      <c r="I33" s="331" t="s">
        <v>133</v>
      </c>
      <c r="J33" s="458">
        <v>30000</v>
      </c>
      <c r="K33" s="218" t="s">
        <v>277</v>
      </c>
    </row>
    <row r="34" spans="2:11" ht="17.25" hidden="1" customHeight="1" thickBot="1" x14ac:dyDescent="0.35">
      <c r="B34" s="792"/>
      <c r="C34" s="218" t="s">
        <v>126</v>
      </c>
      <c r="D34" s="218" t="s">
        <v>342</v>
      </c>
      <c r="E34" s="218" t="s">
        <v>1247</v>
      </c>
      <c r="F34" s="390" t="s">
        <v>135</v>
      </c>
      <c r="G34" s="390" t="s">
        <v>367</v>
      </c>
      <c r="H34" s="390">
        <v>10</v>
      </c>
      <c r="I34" s="331" t="s">
        <v>133</v>
      </c>
      <c r="J34" s="458">
        <v>100000</v>
      </c>
      <c r="K34" s="218" t="s">
        <v>342</v>
      </c>
    </row>
    <row r="35" spans="2:11" ht="16.5" hidden="1" customHeight="1" x14ac:dyDescent="0.3">
      <c r="B35" s="790" t="s">
        <v>235</v>
      </c>
      <c r="C35" s="284" t="s">
        <v>126</v>
      </c>
      <c r="D35" s="284" t="s">
        <v>232</v>
      </c>
      <c r="E35" s="284" t="s">
        <v>1081</v>
      </c>
      <c r="F35" s="299" t="s">
        <v>139</v>
      </c>
      <c r="G35" s="299" t="s">
        <v>226</v>
      </c>
      <c r="H35" s="299">
        <v>400</v>
      </c>
      <c r="I35" s="322" t="s">
        <v>216</v>
      </c>
      <c r="J35" s="454">
        <v>1200000</v>
      </c>
      <c r="K35" s="284" t="s">
        <v>232</v>
      </c>
    </row>
    <row r="36" spans="2:11" ht="16.5" hidden="1" customHeight="1" x14ac:dyDescent="0.3">
      <c r="B36" s="791"/>
      <c r="C36" s="259" t="s">
        <v>126</v>
      </c>
      <c r="D36" s="259" t="s">
        <v>134</v>
      </c>
      <c r="E36" s="259" t="s">
        <v>1082</v>
      </c>
      <c r="F36" s="297" t="s">
        <v>139</v>
      </c>
      <c r="G36" s="297" t="s">
        <v>333</v>
      </c>
      <c r="H36" s="297">
        <v>10</v>
      </c>
      <c r="I36" s="298" t="s">
        <v>133</v>
      </c>
      <c r="J36" s="455">
        <v>30000</v>
      </c>
      <c r="K36" s="259" t="s">
        <v>134</v>
      </c>
    </row>
    <row r="37" spans="2:11" ht="16.5" hidden="1" customHeight="1" x14ac:dyDescent="0.3">
      <c r="B37" s="791"/>
      <c r="C37" s="259" t="s">
        <v>126</v>
      </c>
      <c r="D37" s="259" t="s">
        <v>371</v>
      </c>
      <c r="E37" s="259" t="s">
        <v>1084</v>
      </c>
      <c r="F37" s="297" t="s">
        <v>372</v>
      </c>
      <c r="G37" s="297" t="s">
        <v>373</v>
      </c>
      <c r="H37" s="297">
        <v>10</v>
      </c>
      <c r="I37" s="298" t="s">
        <v>133</v>
      </c>
      <c r="J37" s="455">
        <v>140000</v>
      </c>
      <c r="K37" s="259" t="s">
        <v>344</v>
      </c>
    </row>
    <row r="38" spans="2:11" ht="16.5" hidden="1" customHeight="1" x14ac:dyDescent="0.3">
      <c r="B38" s="791"/>
      <c r="C38" s="259" t="s">
        <v>126</v>
      </c>
      <c r="D38" s="259" t="s">
        <v>374</v>
      </c>
      <c r="E38" s="259" t="s">
        <v>1251</v>
      </c>
      <c r="F38" s="297" t="s">
        <v>372</v>
      </c>
      <c r="G38" s="297" t="s">
        <v>375</v>
      </c>
      <c r="H38" s="297">
        <v>10</v>
      </c>
      <c r="I38" s="298" t="s">
        <v>133</v>
      </c>
      <c r="J38" s="455">
        <v>200000</v>
      </c>
      <c r="K38" s="259" t="s">
        <v>374</v>
      </c>
    </row>
    <row r="39" spans="2:11" ht="16.5" hidden="1" customHeight="1" x14ac:dyDescent="0.3">
      <c r="B39" s="791"/>
      <c r="C39" s="259" t="s">
        <v>126</v>
      </c>
      <c r="D39" s="259" t="s">
        <v>393</v>
      </c>
      <c r="E39" s="259" t="s">
        <v>1252</v>
      </c>
      <c r="F39" s="297" t="s">
        <v>379</v>
      </c>
      <c r="G39" s="297" t="s">
        <v>378</v>
      </c>
      <c r="H39" s="297">
        <v>10</v>
      </c>
      <c r="I39" s="298" t="s">
        <v>133</v>
      </c>
      <c r="J39" s="455">
        <v>330000</v>
      </c>
      <c r="K39" s="259" t="s">
        <v>393</v>
      </c>
    </row>
    <row r="40" spans="2:11" ht="16.5" hidden="1" customHeight="1" x14ac:dyDescent="0.3">
      <c r="B40" s="791"/>
      <c r="C40" s="259" t="s">
        <v>126</v>
      </c>
      <c r="D40" s="259" t="s">
        <v>380</v>
      </c>
      <c r="E40" s="259" t="s">
        <v>1253</v>
      </c>
      <c r="F40" s="297" t="s">
        <v>381</v>
      </c>
      <c r="G40" s="297" t="s">
        <v>382</v>
      </c>
      <c r="H40" s="297">
        <v>4</v>
      </c>
      <c r="I40" s="298" t="s">
        <v>383</v>
      </c>
      <c r="J40" s="455">
        <v>40000</v>
      </c>
      <c r="K40" s="259" t="s">
        <v>380</v>
      </c>
    </row>
    <row r="41" spans="2:11" ht="16.5" hidden="1" customHeight="1" x14ac:dyDescent="0.3">
      <c r="B41" s="791"/>
      <c r="C41" s="259" t="s">
        <v>126</v>
      </c>
      <c r="D41" s="259" t="s">
        <v>384</v>
      </c>
      <c r="E41" s="259" t="s">
        <v>1057</v>
      </c>
      <c r="F41" s="297" t="s">
        <v>385</v>
      </c>
      <c r="G41" s="297" t="s">
        <v>386</v>
      </c>
      <c r="H41" s="297">
        <v>20</v>
      </c>
      <c r="I41" s="298" t="s">
        <v>387</v>
      </c>
      <c r="J41" s="455">
        <v>200000</v>
      </c>
      <c r="K41" s="259" t="s">
        <v>326</v>
      </c>
    </row>
    <row r="42" spans="2:11" ht="16.5" hidden="1" customHeight="1" x14ac:dyDescent="0.3">
      <c r="B42" s="791"/>
      <c r="C42" s="259" t="s">
        <v>126</v>
      </c>
      <c r="D42" s="259" t="s">
        <v>376</v>
      </c>
      <c r="E42" s="259" t="s">
        <v>1254</v>
      </c>
      <c r="F42" s="297" t="s">
        <v>372</v>
      </c>
      <c r="G42" s="297" t="s">
        <v>377</v>
      </c>
      <c r="H42" s="297">
        <v>10</v>
      </c>
      <c r="I42" s="298" t="s">
        <v>133</v>
      </c>
      <c r="J42" s="455">
        <v>200000</v>
      </c>
      <c r="K42" s="259" t="s">
        <v>376</v>
      </c>
    </row>
    <row r="43" spans="2:11" ht="16.5" hidden="1" customHeight="1" x14ac:dyDescent="0.3">
      <c r="B43" s="791"/>
      <c r="C43" s="259" t="s">
        <v>126</v>
      </c>
      <c r="D43" s="259" t="s">
        <v>388</v>
      </c>
      <c r="E43" s="259" t="s">
        <v>1255</v>
      </c>
      <c r="F43" s="297" t="s">
        <v>372</v>
      </c>
      <c r="G43" s="297" t="s">
        <v>389</v>
      </c>
      <c r="H43" s="297">
        <v>1</v>
      </c>
      <c r="I43" s="298" t="s">
        <v>133</v>
      </c>
      <c r="J43" s="455">
        <v>20000</v>
      </c>
      <c r="K43" s="259" t="s">
        <v>388</v>
      </c>
    </row>
    <row r="44" spans="2:11" ht="17.25" hidden="1" customHeight="1" thickBot="1" x14ac:dyDescent="0.35">
      <c r="B44" s="792"/>
      <c r="C44" s="218" t="s">
        <v>126</v>
      </c>
      <c r="D44" s="218" t="s">
        <v>390</v>
      </c>
      <c r="E44" s="218" t="s">
        <v>1256</v>
      </c>
      <c r="F44" s="390" t="s">
        <v>391</v>
      </c>
      <c r="G44" s="390" t="s">
        <v>240</v>
      </c>
      <c r="H44" s="390">
        <v>200</v>
      </c>
      <c r="I44" s="331" t="s">
        <v>252</v>
      </c>
      <c r="J44" s="458">
        <v>600000</v>
      </c>
      <c r="K44" s="218" t="s">
        <v>390</v>
      </c>
    </row>
    <row r="45" spans="2:11" ht="16.5" hidden="1" customHeight="1" x14ac:dyDescent="0.3">
      <c r="B45" s="787" t="s">
        <v>396</v>
      </c>
      <c r="C45" s="284" t="s">
        <v>126</v>
      </c>
      <c r="D45" s="284" t="s">
        <v>232</v>
      </c>
      <c r="E45" s="284" t="s">
        <v>1081</v>
      </c>
      <c r="F45" s="299" t="s">
        <v>139</v>
      </c>
      <c r="G45" s="299" t="s">
        <v>226</v>
      </c>
      <c r="H45" s="299">
        <v>400</v>
      </c>
      <c r="I45" s="322" t="s">
        <v>216</v>
      </c>
      <c r="J45" s="454">
        <v>1200000</v>
      </c>
      <c r="K45" s="284" t="s">
        <v>232</v>
      </c>
    </row>
    <row r="46" spans="2:11" ht="16.5" hidden="1" customHeight="1" x14ac:dyDescent="0.3">
      <c r="B46" s="788"/>
      <c r="C46" s="259" t="s">
        <v>126</v>
      </c>
      <c r="D46" s="259" t="s">
        <v>134</v>
      </c>
      <c r="E46" s="259" t="s">
        <v>1082</v>
      </c>
      <c r="F46" s="297" t="s">
        <v>139</v>
      </c>
      <c r="G46" s="297" t="s">
        <v>333</v>
      </c>
      <c r="H46" s="297">
        <v>10</v>
      </c>
      <c r="I46" s="298" t="s">
        <v>133</v>
      </c>
      <c r="J46" s="455">
        <v>30000</v>
      </c>
      <c r="K46" s="259" t="s">
        <v>134</v>
      </c>
    </row>
    <row r="47" spans="2:11" ht="16.5" hidden="1" customHeight="1" x14ac:dyDescent="0.3">
      <c r="B47" s="788"/>
      <c r="C47" s="259" t="s">
        <v>126</v>
      </c>
      <c r="D47" s="259" t="s">
        <v>371</v>
      </c>
      <c r="E47" s="259" t="s">
        <v>1084</v>
      </c>
      <c r="F47" s="297" t="s">
        <v>372</v>
      </c>
      <c r="G47" s="297" t="s">
        <v>373</v>
      </c>
      <c r="H47" s="297">
        <v>10</v>
      </c>
      <c r="I47" s="298" t="s">
        <v>133</v>
      </c>
      <c r="J47" s="455">
        <v>140000</v>
      </c>
      <c r="K47" s="259" t="s">
        <v>344</v>
      </c>
    </row>
    <row r="48" spans="2:11" ht="16.5" hidden="1" customHeight="1" x14ac:dyDescent="0.3">
      <c r="B48" s="788"/>
      <c r="C48" s="259" t="s">
        <v>126</v>
      </c>
      <c r="D48" s="259" t="s">
        <v>397</v>
      </c>
      <c r="E48" s="259" t="s">
        <v>1251</v>
      </c>
      <c r="F48" s="297" t="s">
        <v>372</v>
      </c>
      <c r="G48" s="259" t="s">
        <v>402</v>
      </c>
      <c r="H48" s="259">
        <v>10</v>
      </c>
      <c r="I48" s="259" t="s">
        <v>403</v>
      </c>
      <c r="J48" s="459">
        <v>200000</v>
      </c>
      <c r="K48" s="259" t="s">
        <v>374</v>
      </c>
    </row>
    <row r="49" spans="2:11" ht="17.25" hidden="1" customHeight="1" thickBot="1" x14ac:dyDescent="0.35">
      <c r="B49" s="789"/>
      <c r="C49" s="248" t="s">
        <v>126</v>
      </c>
      <c r="D49" s="248" t="s">
        <v>398</v>
      </c>
      <c r="E49" s="248" t="s">
        <v>1257</v>
      </c>
      <c r="F49" s="248" t="s">
        <v>399</v>
      </c>
      <c r="G49" s="248" t="s">
        <v>400</v>
      </c>
      <c r="H49" s="248">
        <v>3</v>
      </c>
      <c r="I49" s="248" t="s">
        <v>401</v>
      </c>
      <c r="J49" s="460">
        <v>60000</v>
      </c>
      <c r="K49" s="248" t="s">
        <v>398</v>
      </c>
    </row>
    <row r="50" spans="2:11" ht="16.5" hidden="1" customHeight="1" x14ac:dyDescent="0.3">
      <c r="B50" s="787" t="s">
        <v>248</v>
      </c>
      <c r="C50" s="284" t="s">
        <v>126</v>
      </c>
      <c r="D50" s="284" t="s">
        <v>232</v>
      </c>
      <c r="E50" s="284" t="s">
        <v>1081</v>
      </c>
      <c r="F50" s="299" t="s">
        <v>139</v>
      </c>
      <c r="G50" s="299" t="s">
        <v>226</v>
      </c>
      <c r="H50" s="299">
        <v>400</v>
      </c>
      <c r="I50" s="322" t="s">
        <v>216</v>
      </c>
      <c r="J50" s="454">
        <v>1200000</v>
      </c>
      <c r="K50" s="284" t="s">
        <v>232</v>
      </c>
    </row>
    <row r="51" spans="2:11" ht="16.5" hidden="1" customHeight="1" x14ac:dyDescent="0.3">
      <c r="B51" s="788"/>
      <c r="C51" s="259" t="s">
        <v>126</v>
      </c>
      <c r="D51" s="259" t="s">
        <v>134</v>
      </c>
      <c r="E51" s="259" t="s">
        <v>1082</v>
      </c>
      <c r="F51" s="297" t="s">
        <v>139</v>
      </c>
      <c r="G51" s="297" t="s">
        <v>333</v>
      </c>
      <c r="H51" s="297">
        <v>10</v>
      </c>
      <c r="I51" s="298" t="s">
        <v>133</v>
      </c>
      <c r="J51" s="455">
        <v>30000</v>
      </c>
      <c r="K51" s="259" t="s">
        <v>134</v>
      </c>
    </row>
    <row r="52" spans="2:11" ht="16.5" hidden="1" customHeight="1" x14ac:dyDescent="0.3">
      <c r="B52" s="788"/>
      <c r="C52" s="259" t="s">
        <v>126</v>
      </c>
      <c r="D52" s="259" t="s">
        <v>397</v>
      </c>
      <c r="E52" s="259" t="s">
        <v>1251</v>
      </c>
      <c r="F52" s="297" t="s">
        <v>233</v>
      </c>
      <c r="G52" s="259" t="s">
        <v>236</v>
      </c>
      <c r="H52" s="259">
        <v>10</v>
      </c>
      <c r="I52" s="259" t="s">
        <v>403</v>
      </c>
      <c r="J52" s="459">
        <v>200000</v>
      </c>
      <c r="K52" s="259" t="s">
        <v>374</v>
      </c>
    </row>
    <row r="53" spans="2:11" ht="16.5" hidden="1" customHeight="1" x14ac:dyDescent="0.3">
      <c r="B53" s="788"/>
      <c r="C53" s="259" t="s">
        <v>126</v>
      </c>
      <c r="D53" s="259" t="s">
        <v>423</v>
      </c>
      <c r="E53" s="259" t="s">
        <v>1258</v>
      </c>
      <c r="F53" s="297" t="s">
        <v>424</v>
      </c>
      <c r="G53" s="259" t="s">
        <v>425</v>
      </c>
      <c r="H53" s="259">
        <v>25</v>
      </c>
      <c r="I53" s="259" t="s">
        <v>403</v>
      </c>
      <c r="J53" s="459">
        <v>1500000</v>
      </c>
      <c r="K53" s="259" t="s">
        <v>423</v>
      </c>
    </row>
    <row r="54" spans="2:11" ht="17.25" hidden="1" customHeight="1" thickBot="1" x14ac:dyDescent="0.35">
      <c r="B54" s="789"/>
      <c r="C54" s="248" t="s">
        <v>126</v>
      </c>
      <c r="D54" s="248" t="s">
        <v>427</v>
      </c>
      <c r="E54" s="248" t="s">
        <v>1259</v>
      </c>
      <c r="F54" s="300" t="s">
        <v>233</v>
      </c>
      <c r="G54" s="248" t="s">
        <v>426</v>
      </c>
      <c r="H54" s="248">
        <v>30</v>
      </c>
      <c r="I54" s="248" t="s">
        <v>403</v>
      </c>
      <c r="J54" s="460">
        <v>975000</v>
      </c>
      <c r="K54" s="248" t="s">
        <v>427</v>
      </c>
    </row>
    <row r="55" spans="2:11" ht="16.5" hidden="1" customHeight="1" x14ac:dyDescent="0.3">
      <c r="B55" s="787" t="s">
        <v>138</v>
      </c>
      <c r="C55" s="284" t="s">
        <v>126</v>
      </c>
      <c r="D55" s="284" t="s">
        <v>232</v>
      </c>
      <c r="E55" s="284" t="s">
        <v>1291</v>
      </c>
      <c r="F55" s="299" t="s">
        <v>139</v>
      </c>
      <c r="G55" s="299" t="s">
        <v>226</v>
      </c>
      <c r="H55" s="299">
        <v>400</v>
      </c>
      <c r="I55" s="322" t="s">
        <v>216</v>
      </c>
      <c r="J55" s="454">
        <v>1200000</v>
      </c>
      <c r="K55" s="284" t="s">
        <v>232</v>
      </c>
    </row>
    <row r="56" spans="2:11" ht="16.5" hidden="1" customHeight="1" x14ac:dyDescent="0.3">
      <c r="B56" s="788"/>
      <c r="C56" s="259" t="s">
        <v>126</v>
      </c>
      <c r="D56" s="259" t="s">
        <v>134</v>
      </c>
      <c r="E56" s="259" t="s">
        <v>1082</v>
      </c>
      <c r="F56" s="297" t="s">
        <v>139</v>
      </c>
      <c r="G56" s="297" t="s">
        <v>333</v>
      </c>
      <c r="H56" s="297">
        <v>10</v>
      </c>
      <c r="I56" s="298" t="s">
        <v>133</v>
      </c>
      <c r="J56" s="455">
        <v>30000</v>
      </c>
      <c r="K56" s="259" t="s">
        <v>134</v>
      </c>
    </row>
    <row r="57" spans="2:11" ht="16.5" hidden="1" customHeight="1" x14ac:dyDescent="0.3">
      <c r="B57" s="788"/>
      <c r="C57" s="259" t="s">
        <v>126</v>
      </c>
      <c r="D57" s="259" t="s">
        <v>435</v>
      </c>
      <c r="E57" s="259" t="s">
        <v>1260</v>
      </c>
      <c r="F57" s="259" t="s">
        <v>436</v>
      </c>
      <c r="G57" s="259" t="s">
        <v>437</v>
      </c>
      <c r="H57" s="259">
        <v>18</v>
      </c>
      <c r="I57" s="259" t="s">
        <v>133</v>
      </c>
      <c r="J57" s="455">
        <v>252000</v>
      </c>
      <c r="K57" s="259" t="s">
        <v>346</v>
      </c>
    </row>
    <row r="58" spans="2:11" ht="16.5" hidden="1" customHeight="1" x14ac:dyDescent="0.3">
      <c r="B58" s="788"/>
      <c r="C58" s="259" t="s">
        <v>126</v>
      </c>
      <c r="D58" s="776" t="s">
        <v>438</v>
      </c>
      <c r="E58" s="769" t="s">
        <v>1292</v>
      </c>
      <c r="F58" s="776" t="s">
        <v>439</v>
      </c>
      <c r="G58" s="259" t="s">
        <v>440</v>
      </c>
      <c r="H58" s="259">
        <v>41</v>
      </c>
      <c r="I58" s="259" t="s">
        <v>133</v>
      </c>
      <c r="J58" s="455">
        <v>1640000</v>
      </c>
      <c r="K58" s="776" t="s">
        <v>438</v>
      </c>
    </row>
    <row r="59" spans="2:11" ht="16.5" hidden="1" customHeight="1" x14ac:dyDescent="0.3">
      <c r="B59" s="788"/>
      <c r="C59" s="259" t="s">
        <v>126</v>
      </c>
      <c r="D59" s="776"/>
      <c r="E59" s="770"/>
      <c r="F59" s="776"/>
      <c r="G59" s="259" t="s">
        <v>441</v>
      </c>
      <c r="H59" s="259">
        <v>6</v>
      </c>
      <c r="I59" s="259" t="s">
        <v>133</v>
      </c>
      <c r="J59" s="455">
        <v>203400</v>
      </c>
      <c r="K59" s="776"/>
    </row>
    <row r="60" spans="2:11" ht="16.5" hidden="1" customHeight="1" x14ac:dyDescent="0.3">
      <c r="B60" s="788"/>
      <c r="C60" s="259" t="s">
        <v>126</v>
      </c>
      <c r="D60" s="776"/>
      <c r="E60" s="770"/>
      <c r="F60" s="776"/>
      <c r="G60" s="259" t="s">
        <v>442</v>
      </c>
      <c r="H60" s="259">
        <v>5</v>
      </c>
      <c r="I60" s="259" t="s">
        <v>133</v>
      </c>
      <c r="J60" s="455">
        <v>124500</v>
      </c>
      <c r="K60" s="776"/>
    </row>
    <row r="61" spans="2:11" ht="16.5" hidden="1" customHeight="1" x14ac:dyDescent="0.3">
      <c r="B61" s="788"/>
      <c r="C61" s="259" t="s">
        <v>126</v>
      </c>
      <c r="D61" s="776"/>
      <c r="E61" s="770"/>
      <c r="F61" s="776"/>
      <c r="G61" s="259" t="s">
        <v>443</v>
      </c>
      <c r="H61" s="259">
        <v>5</v>
      </c>
      <c r="I61" s="259" t="s">
        <v>133</v>
      </c>
      <c r="J61" s="455">
        <v>124500</v>
      </c>
      <c r="K61" s="776"/>
    </row>
    <row r="62" spans="2:11" ht="17.25" hidden="1" customHeight="1" thickBot="1" x14ac:dyDescent="0.35">
      <c r="B62" s="788"/>
      <c r="C62" s="218" t="s">
        <v>126</v>
      </c>
      <c r="D62" s="769"/>
      <c r="E62" s="771"/>
      <c r="F62" s="769"/>
      <c r="G62" s="218" t="s">
        <v>444</v>
      </c>
      <c r="H62" s="218">
        <v>31</v>
      </c>
      <c r="I62" s="218" t="s">
        <v>133</v>
      </c>
      <c r="J62" s="458">
        <v>1178000</v>
      </c>
      <c r="K62" s="769"/>
    </row>
    <row r="63" spans="2:11" ht="16.5" hidden="1" customHeight="1" x14ac:dyDescent="0.3">
      <c r="B63" s="790" t="s">
        <v>253</v>
      </c>
      <c r="C63" s="284" t="s">
        <v>126</v>
      </c>
      <c r="D63" s="284" t="s">
        <v>232</v>
      </c>
      <c r="E63" s="284" t="s">
        <v>1081</v>
      </c>
      <c r="F63" s="299" t="s">
        <v>139</v>
      </c>
      <c r="G63" s="299" t="s">
        <v>226</v>
      </c>
      <c r="H63" s="299">
        <v>400</v>
      </c>
      <c r="I63" s="322" t="s">
        <v>216</v>
      </c>
      <c r="J63" s="454">
        <v>1200000</v>
      </c>
      <c r="K63" s="284" t="s">
        <v>232</v>
      </c>
    </row>
    <row r="64" spans="2:11" ht="16.5" hidden="1" customHeight="1" x14ac:dyDescent="0.3">
      <c r="B64" s="791"/>
      <c r="C64" s="259" t="s">
        <v>126</v>
      </c>
      <c r="D64" s="259" t="s">
        <v>134</v>
      </c>
      <c r="E64" s="259" t="s">
        <v>1082</v>
      </c>
      <c r="F64" s="297" t="s">
        <v>139</v>
      </c>
      <c r="G64" s="297" t="s">
        <v>333</v>
      </c>
      <c r="H64" s="297">
        <v>10</v>
      </c>
      <c r="I64" s="298" t="s">
        <v>133</v>
      </c>
      <c r="J64" s="455">
        <v>30000</v>
      </c>
      <c r="K64" s="259" t="s">
        <v>134</v>
      </c>
    </row>
    <row r="65" spans="2:11" ht="16.5" hidden="1" customHeight="1" x14ac:dyDescent="0.3">
      <c r="B65" s="791"/>
      <c r="C65" s="259" t="s">
        <v>126</v>
      </c>
      <c r="D65" s="259" t="s">
        <v>467</v>
      </c>
      <c r="E65" s="259" t="s">
        <v>1261</v>
      </c>
      <c r="F65" s="259" t="s">
        <v>472</v>
      </c>
      <c r="G65" s="259" t="s">
        <v>476</v>
      </c>
      <c r="H65" s="259">
        <v>6</v>
      </c>
      <c r="I65" s="298" t="s">
        <v>133</v>
      </c>
      <c r="J65" s="455">
        <v>90000</v>
      </c>
      <c r="K65" s="259" t="s">
        <v>467</v>
      </c>
    </row>
    <row r="66" spans="2:11" ht="16.5" hidden="1" customHeight="1" x14ac:dyDescent="0.3">
      <c r="B66" s="791"/>
      <c r="C66" s="769" t="s">
        <v>126</v>
      </c>
      <c r="D66" s="769" t="s">
        <v>468</v>
      </c>
      <c r="E66" s="769" t="s">
        <v>1293</v>
      </c>
      <c r="F66" s="259" t="s">
        <v>473</v>
      </c>
      <c r="G66" s="259" t="s">
        <v>477</v>
      </c>
      <c r="H66" s="259">
        <v>1</v>
      </c>
      <c r="I66" s="259" t="s">
        <v>478</v>
      </c>
      <c r="J66" s="455">
        <v>50000</v>
      </c>
      <c r="K66" s="769" t="s">
        <v>350</v>
      </c>
    </row>
    <row r="67" spans="2:11" ht="16.5" hidden="1" customHeight="1" x14ac:dyDescent="0.3">
      <c r="B67" s="791"/>
      <c r="C67" s="772"/>
      <c r="D67" s="772"/>
      <c r="E67" s="772"/>
      <c r="F67" s="259" t="s">
        <v>474</v>
      </c>
      <c r="G67" s="259" t="s">
        <v>479</v>
      </c>
      <c r="H67" s="259">
        <v>1</v>
      </c>
      <c r="I67" s="298" t="s">
        <v>133</v>
      </c>
      <c r="J67" s="455">
        <v>40000</v>
      </c>
      <c r="K67" s="772"/>
    </row>
    <row r="68" spans="2:11" ht="16.5" hidden="1" customHeight="1" x14ac:dyDescent="0.3">
      <c r="B68" s="791"/>
      <c r="C68" s="769" t="s">
        <v>126</v>
      </c>
      <c r="D68" s="769" t="s">
        <v>469</v>
      </c>
      <c r="E68" s="773" t="s">
        <v>1294</v>
      </c>
      <c r="F68" s="769" t="s">
        <v>474</v>
      </c>
      <c r="G68" s="259" t="s">
        <v>483</v>
      </c>
      <c r="H68" s="259">
        <v>10</v>
      </c>
      <c r="I68" s="298" t="s">
        <v>133</v>
      </c>
      <c r="J68" s="455">
        <v>100000</v>
      </c>
      <c r="K68" s="769" t="s">
        <v>469</v>
      </c>
    </row>
    <row r="69" spans="2:11" ht="16.5" hidden="1" customHeight="1" x14ac:dyDescent="0.3">
      <c r="B69" s="791"/>
      <c r="C69" s="772"/>
      <c r="D69" s="772"/>
      <c r="E69" s="772"/>
      <c r="F69" s="772"/>
      <c r="G69" s="259" t="s">
        <v>484</v>
      </c>
      <c r="H69" s="259">
        <v>10</v>
      </c>
      <c r="I69" s="298" t="s">
        <v>133</v>
      </c>
      <c r="J69" s="455">
        <v>100000</v>
      </c>
      <c r="K69" s="772"/>
    </row>
    <row r="70" spans="2:11" ht="16.5" hidden="1" customHeight="1" x14ac:dyDescent="0.3">
      <c r="B70" s="791"/>
      <c r="C70" s="259" t="s">
        <v>126</v>
      </c>
      <c r="D70" s="259" t="s">
        <v>470</v>
      </c>
      <c r="E70" s="259" t="s">
        <v>1057</v>
      </c>
      <c r="F70" s="259" t="s">
        <v>474</v>
      </c>
      <c r="G70" s="259" t="s">
        <v>480</v>
      </c>
      <c r="H70" s="259">
        <v>10</v>
      </c>
      <c r="I70" s="259" t="s">
        <v>481</v>
      </c>
      <c r="J70" s="455">
        <v>100000</v>
      </c>
      <c r="K70" s="259" t="s">
        <v>326</v>
      </c>
    </row>
    <row r="71" spans="2:11" ht="17.25" hidden="1" customHeight="1" thickBot="1" x14ac:dyDescent="0.35">
      <c r="B71" s="793"/>
      <c r="C71" s="248" t="s">
        <v>126</v>
      </c>
      <c r="D71" s="248" t="s">
        <v>471</v>
      </c>
      <c r="E71" s="248" t="s">
        <v>1262</v>
      </c>
      <c r="F71" s="248" t="s">
        <v>475</v>
      </c>
      <c r="G71" s="248" t="s">
        <v>482</v>
      </c>
      <c r="H71" s="248">
        <v>7</v>
      </c>
      <c r="I71" s="294" t="s">
        <v>133</v>
      </c>
      <c r="J71" s="457">
        <v>118300</v>
      </c>
      <c r="K71" s="248" t="s">
        <v>471</v>
      </c>
    </row>
    <row r="72" spans="2:11" ht="16.5" hidden="1" customHeight="1" x14ac:dyDescent="0.3">
      <c r="B72" s="787" t="s">
        <v>495</v>
      </c>
      <c r="C72" s="436" t="s">
        <v>126</v>
      </c>
      <c r="D72" s="436" t="s">
        <v>232</v>
      </c>
      <c r="E72" s="436" t="s">
        <v>1081</v>
      </c>
      <c r="F72" s="437" t="s">
        <v>139</v>
      </c>
      <c r="G72" s="437" t="s">
        <v>226</v>
      </c>
      <c r="H72" s="437">
        <v>400</v>
      </c>
      <c r="I72" s="438" t="s">
        <v>216</v>
      </c>
      <c r="J72" s="461">
        <v>1200000</v>
      </c>
      <c r="K72" s="436" t="s">
        <v>232</v>
      </c>
    </row>
    <row r="73" spans="2:11" ht="16.5" hidden="1" customHeight="1" x14ac:dyDescent="0.3">
      <c r="B73" s="788"/>
      <c r="C73" s="259" t="s">
        <v>126</v>
      </c>
      <c r="D73" s="259" t="s">
        <v>134</v>
      </c>
      <c r="E73" s="259" t="s">
        <v>1082</v>
      </c>
      <c r="F73" s="297" t="s">
        <v>139</v>
      </c>
      <c r="G73" s="297" t="s">
        <v>333</v>
      </c>
      <c r="H73" s="297">
        <v>10</v>
      </c>
      <c r="I73" s="298" t="s">
        <v>133</v>
      </c>
      <c r="J73" s="455">
        <v>30000</v>
      </c>
      <c r="K73" s="259" t="s">
        <v>134</v>
      </c>
    </row>
    <row r="74" spans="2:11" ht="16.5" hidden="1" customHeight="1" x14ac:dyDescent="0.3">
      <c r="B74" s="788"/>
      <c r="C74" s="769" t="s">
        <v>126</v>
      </c>
      <c r="D74" s="769" t="s">
        <v>491</v>
      </c>
      <c r="E74" s="769" t="s">
        <v>1263</v>
      </c>
      <c r="F74" s="439" t="s">
        <v>496</v>
      </c>
      <c r="G74" s="439" t="s">
        <v>506</v>
      </c>
      <c r="H74" s="309">
        <v>2</v>
      </c>
      <c r="I74" s="309" t="s">
        <v>507</v>
      </c>
      <c r="J74" s="455">
        <v>50000</v>
      </c>
      <c r="K74" s="769" t="s">
        <v>491</v>
      </c>
    </row>
    <row r="75" spans="2:11" ht="16.5" hidden="1" customHeight="1" x14ac:dyDescent="0.3">
      <c r="B75" s="788"/>
      <c r="C75" s="772"/>
      <c r="D75" s="772"/>
      <c r="E75" s="772"/>
      <c r="F75" s="439" t="s">
        <v>496</v>
      </c>
      <c r="G75" s="439" t="s">
        <v>508</v>
      </c>
      <c r="H75" s="309">
        <v>10</v>
      </c>
      <c r="I75" s="309" t="s">
        <v>509</v>
      </c>
      <c r="J75" s="455">
        <v>70000</v>
      </c>
      <c r="K75" s="772"/>
    </row>
    <row r="76" spans="2:11" ht="16.5" hidden="1" customHeight="1" x14ac:dyDescent="0.3">
      <c r="B76" s="788"/>
      <c r="C76" s="259" t="s">
        <v>126</v>
      </c>
      <c r="D76" s="259" t="s">
        <v>492</v>
      </c>
      <c r="E76" s="259" t="s">
        <v>1264</v>
      </c>
      <c r="F76" s="433" t="s">
        <v>497</v>
      </c>
      <c r="G76" s="309" t="s">
        <v>504</v>
      </c>
      <c r="H76" s="309">
        <v>7</v>
      </c>
      <c r="I76" s="309" t="s">
        <v>505</v>
      </c>
      <c r="J76" s="455">
        <v>100000</v>
      </c>
      <c r="K76" s="259" t="s">
        <v>492</v>
      </c>
    </row>
    <row r="77" spans="2:11" ht="16.5" hidden="1" customHeight="1" x14ac:dyDescent="0.3">
      <c r="B77" s="788"/>
      <c r="C77" s="259" t="s">
        <v>126</v>
      </c>
      <c r="D77" s="259" t="s">
        <v>493</v>
      </c>
      <c r="E77" s="259" t="s">
        <v>1151</v>
      </c>
      <c r="F77" s="433" t="s">
        <v>498</v>
      </c>
      <c r="G77" s="309" t="s">
        <v>502</v>
      </c>
      <c r="H77" s="309">
        <v>1</v>
      </c>
      <c r="I77" s="309" t="s">
        <v>503</v>
      </c>
      <c r="J77" s="455">
        <v>30000</v>
      </c>
      <c r="K77" s="259" t="s">
        <v>493</v>
      </c>
    </row>
    <row r="78" spans="2:11" ht="17.25" hidden="1" customHeight="1" thickBot="1" x14ac:dyDescent="0.35">
      <c r="B78" s="789"/>
      <c r="C78" s="248" t="s">
        <v>126</v>
      </c>
      <c r="D78" s="248" t="s">
        <v>494</v>
      </c>
      <c r="E78" s="248" t="s">
        <v>1265</v>
      </c>
      <c r="F78" s="323" t="s">
        <v>499</v>
      </c>
      <c r="G78" s="313" t="s">
        <v>500</v>
      </c>
      <c r="H78" s="313">
        <v>8</v>
      </c>
      <c r="I78" s="313" t="s">
        <v>501</v>
      </c>
      <c r="J78" s="457">
        <v>80000</v>
      </c>
      <c r="K78" s="248" t="s">
        <v>494</v>
      </c>
    </row>
    <row r="79" spans="2:11" ht="16.5" hidden="1" customHeight="1" x14ac:dyDescent="0.3">
      <c r="B79" s="796" t="s">
        <v>514</v>
      </c>
      <c r="C79" s="332" t="s">
        <v>126</v>
      </c>
      <c r="D79" s="284" t="s">
        <v>232</v>
      </c>
      <c r="E79" s="284" t="s">
        <v>1081</v>
      </c>
      <c r="F79" s="299" t="s">
        <v>139</v>
      </c>
      <c r="G79" s="299" t="s">
        <v>226</v>
      </c>
      <c r="H79" s="299">
        <v>400</v>
      </c>
      <c r="I79" s="322" t="s">
        <v>216</v>
      </c>
      <c r="J79" s="454">
        <v>1200000</v>
      </c>
      <c r="K79" s="284" t="s">
        <v>232</v>
      </c>
    </row>
    <row r="80" spans="2:11" ht="16.5" hidden="1" customHeight="1" x14ac:dyDescent="0.3">
      <c r="B80" s="797"/>
      <c r="C80" s="349" t="s">
        <v>126</v>
      </c>
      <c r="D80" s="259" t="s">
        <v>134</v>
      </c>
      <c r="E80" s="259" t="s">
        <v>1082</v>
      </c>
      <c r="F80" s="297" t="s">
        <v>139</v>
      </c>
      <c r="G80" s="297" t="s">
        <v>246</v>
      </c>
      <c r="H80" s="297">
        <v>10</v>
      </c>
      <c r="I80" s="298" t="s">
        <v>133</v>
      </c>
      <c r="J80" s="455">
        <v>30000</v>
      </c>
      <c r="K80" s="259" t="s">
        <v>134</v>
      </c>
    </row>
    <row r="81" spans="2:11" ht="16.5" hidden="1" customHeight="1" x14ac:dyDescent="0.3">
      <c r="B81" s="797"/>
      <c r="C81" s="349" t="s">
        <v>126</v>
      </c>
      <c r="D81" s="259" t="s">
        <v>515</v>
      </c>
      <c r="E81" s="259" t="s">
        <v>1266</v>
      </c>
      <c r="F81" s="297" t="s">
        <v>207</v>
      </c>
      <c r="G81" s="259" t="s">
        <v>533</v>
      </c>
      <c r="H81" s="259">
        <v>115</v>
      </c>
      <c r="I81" s="259" t="s">
        <v>258</v>
      </c>
      <c r="J81" s="452">
        <v>2250000</v>
      </c>
      <c r="K81" s="259" t="s">
        <v>515</v>
      </c>
    </row>
    <row r="82" spans="2:11" ht="16.5" hidden="1" customHeight="1" x14ac:dyDescent="0.3">
      <c r="B82" s="797"/>
      <c r="C82" s="349" t="s">
        <v>126</v>
      </c>
      <c r="D82" s="259" t="s">
        <v>516</v>
      </c>
      <c r="E82" s="259" t="s">
        <v>1267</v>
      </c>
      <c r="F82" s="259" t="s">
        <v>207</v>
      </c>
      <c r="G82" s="259" t="s">
        <v>517</v>
      </c>
      <c r="H82" s="259">
        <v>180</v>
      </c>
      <c r="I82" s="259" t="s">
        <v>258</v>
      </c>
      <c r="J82" s="452">
        <v>300000</v>
      </c>
      <c r="K82" s="259" t="s">
        <v>516</v>
      </c>
    </row>
    <row r="83" spans="2:11" ht="16.5" hidden="1" customHeight="1" x14ac:dyDescent="0.3">
      <c r="B83" s="797"/>
      <c r="C83" s="349" t="s">
        <v>126</v>
      </c>
      <c r="D83" s="259" t="s">
        <v>518</v>
      </c>
      <c r="E83" s="259" t="s">
        <v>1268</v>
      </c>
      <c r="F83" s="259" t="s">
        <v>207</v>
      </c>
      <c r="G83" s="259" t="s">
        <v>517</v>
      </c>
      <c r="H83" s="259">
        <v>180</v>
      </c>
      <c r="I83" s="259" t="s">
        <v>258</v>
      </c>
      <c r="J83" s="452">
        <v>300000</v>
      </c>
      <c r="K83" s="259" t="s">
        <v>518</v>
      </c>
    </row>
    <row r="84" spans="2:11" ht="17.25" hidden="1" customHeight="1" thickBot="1" x14ac:dyDescent="0.35">
      <c r="B84" s="798"/>
      <c r="C84" s="448" t="s">
        <v>126</v>
      </c>
      <c r="D84" s="218" t="s">
        <v>519</v>
      </c>
      <c r="E84" s="218" t="s">
        <v>1269</v>
      </c>
      <c r="F84" s="390" t="s">
        <v>139</v>
      </c>
      <c r="G84" s="218" t="s">
        <v>520</v>
      </c>
      <c r="H84" s="218">
        <v>100</v>
      </c>
      <c r="I84" s="218" t="s">
        <v>521</v>
      </c>
      <c r="J84" s="456">
        <v>500000</v>
      </c>
      <c r="K84" s="218" t="s">
        <v>519</v>
      </c>
    </row>
    <row r="85" spans="2:11" ht="16.5" hidden="1" customHeight="1" x14ac:dyDescent="0.3">
      <c r="B85" s="794" t="s">
        <v>545</v>
      </c>
      <c r="C85" s="266" t="s">
        <v>126</v>
      </c>
      <c r="D85" s="284" t="s">
        <v>232</v>
      </c>
      <c r="E85" s="284" t="s">
        <v>1081</v>
      </c>
      <c r="F85" s="299" t="s">
        <v>139</v>
      </c>
      <c r="G85" s="299" t="s">
        <v>226</v>
      </c>
      <c r="H85" s="299">
        <v>400</v>
      </c>
      <c r="I85" s="322" t="s">
        <v>216</v>
      </c>
      <c r="J85" s="454">
        <v>1200000</v>
      </c>
      <c r="K85" s="284" t="s">
        <v>232</v>
      </c>
    </row>
    <row r="86" spans="2:11" ht="16.5" hidden="1" customHeight="1" x14ac:dyDescent="0.3">
      <c r="B86" s="795"/>
      <c r="C86" s="267" t="s">
        <v>126</v>
      </c>
      <c r="D86" s="259" t="s">
        <v>134</v>
      </c>
      <c r="E86" s="259" t="s">
        <v>1082</v>
      </c>
      <c r="F86" s="297" t="s">
        <v>139</v>
      </c>
      <c r="G86" s="297" t="s">
        <v>246</v>
      </c>
      <c r="H86" s="297">
        <v>10</v>
      </c>
      <c r="I86" s="298" t="s">
        <v>133</v>
      </c>
      <c r="J86" s="455">
        <v>30000</v>
      </c>
      <c r="K86" s="259" t="s">
        <v>134</v>
      </c>
    </row>
    <row r="87" spans="2:11" ht="16.5" hidden="1" customHeight="1" x14ac:dyDescent="0.3">
      <c r="B87" s="795"/>
      <c r="C87" s="267" t="s">
        <v>126</v>
      </c>
      <c r="D87" s="225" t="s">
        <v>540</v>
      </c>
      <c r="E87" s="225" t="s">
        <v>1247</v>
      </c>
      <c r="F87" s="225" t="s">
        <v>550</v>
      </c>
      <c r="G87" s="225" t="s">
        <v>551</v>
      </c>
      <c r="H87" s="225">
        <v>13</v>
      </c>
      <c r="I87" s="225" t="s">
        <v>552</v>
      </c>
      <c r="J87" s="462">
        <v>130000</v>
      </c>
      <c r="K87" s="225" t="s">
        <v>342</v>
      </c>
    </row>
    <row r="88" spans="2:11" ht="16.5" hidden="1" customHeight="1" x14ac:dyDescent="0.3">
      <c r="B88" s="795"/>
      <c r="C88" s="267" t="s">
        <v>126</v>
      </c>
      <c r="D88" s="225" t="s">
        <v>541</v>
      </c>
      <c r="E88" s="225" t="s">
        <v>1270</v>
      </c>
      <c r="F88" s="225" t="s">
        <v>546</v>
      </c>
      <c r="G88" s="225" t="s">
        <v>553</v>
      </c>
      <c r="H88" s="225">
        <v>6</v>
      </c>
      <c r="I88" s="225" t="s">
        <v>554</v>
      </c>
      <c r="J88" s="463">
        <v>390000</v>
      </c>
      <c r="K88" s="225" t="s">
        <v>541</v>
      </c>
    </row>
    <row r="89" spans="2:11" ht="16.5" hidden="1" customHeight="1" x14ac:dyDescent="0.3">
      <c r="B89" s="795"/>
      <c r="C89" s="803" t="s">
        <v>126</v>
      </c>
      <c r="D89" s="774" t="s">
        <v>542</v>
      </c>
      <c r="E89" s="774" t="s">
        <v>1047</v>
      </c>
      <c r="F89" s="774" t="s">
        <v>547</v>
      </c>
      <c r="G89" s="225" t="s">
        <v>555</v>
      </c>
      <c r="H89" s="225">
        <v>1</v>
      </c>
      <c r="I89" s="225" t="s">
        <v>556</v>
      </c>
      <c r="J89" s="462">
        <v>65000</v>
      </c>
      <c r="K89" s="774" t="s">
        <v>542</v>
      </c>
    </row>
    <row r="90" spans="2:11" ht="16.5" hidden="1" customHeight="1" x14ac:dyDescent="0.3">
      <c r="B90" s="795"/>
      <c r="C90" s="804"/>
      <c r="D90" s="775"/>
      <c r="E90" s="775"/>
      <c r="F90" s="775"/>
      <c r="G90" s="225" t="s">
        <v>557</v>
      </c>
      <c r="H90" s="225">
        <v>5</v>
      </c>
      <c r="I90" s="225" t="s">
        <v>558</v>
      </c>
      <c r="J90" s="462">
        <v>55000</v>
      </c>
      <c r="K90" s="775"/>
    </row>
    <row r="91" spans="2:11" ht="16.5" hidden="1" customHeight="1" x14ac:dyDescent="0.3">
      <c r="B91" s="795"/>
      <c r="C91" s="267" t="s">
        <v>126</v>
      </c>
      <c r="D91" s="225" t="s">
        <v>543</v>
      </c>
      <c r="E91" s="225" t="s">
        <v>1271</v>
      </c>
      <c r="F91" s="225" t="s">
        <v>548</v>
      </c>
      <c r="G91" s="225" t="s">
        <v>559</v>
      </c>
      <c r="H91" s="225">
        <v>5</v>
      </c>
      <c r="I91" s="225" t="s">
        <v>560</v>
      </c>
      <c r="J91" s="462">
        <v>75000</v>
      </c>
      <c r="K91" s="225" t="s">
        <v>543</v>
      </c>
    </row>
    <row r="92" spans="2:11" ht="17.25" hidden="1" customHeight="1" thickBot="1" x14ac:dyDescent="0.35">
      <c r="B92" s="795"/>
      <c r="C92" s="295" t="s">
        <v>126</v>
      </c>
      <c r="D92" s="238" t="s">
        <v>544</v>
      </c>
      <c r="E92" s="238" t="s">
        <v>1272</v>
      </c>
      <c r="F92" s="238" t="s">
        <v>549</v>
      </c>
      <c r="G92" s="238" t="s">
        <v>561</v>
      </c>
      <c r="H92" s="238">
        <v>10</v>
      </c>
      <c r="I92" s="238" t="s">
        <v>562</v>
      </c>
      <c r="J92" s="480">
        <v>650000</v>
      </c>
      <c r="K92" s="238" t="s">
        <v>544</v>
      </c>
    </row>
    <row r="93" spans="2:11" ht="16.5" hidden="1" customHeight="1" x14ac:dyDescent="0.3">
      <c r="B93" s="781" t="s">
        <v>571</v>
      </c>
      <c r="C93" s="266" t="s">
        <v>126</v>
      </c>
      <c r="D93" s="284" t="s">
        <v>232</v>
      </c>
      <c r="E93" s="284" t="s">
        <v>1081</v>
      </c>
      <c r="F93" s="299" t="s">
        <v>139</v>
      </c>
      <c r="G93" s="299" t="s">
        <v>226</v>
      </c>
      <c r="H93" s="299">
        <v>400</v>
      </c>
      <c r="I93" s="322" t="s">
        <v>216</v>
      </c>
      <c r="J93" s="454">
        <v>1200000</v>
      </c>
      <c r="K93" s="284" t="s">
        <v>232</v>
      </c>
    </row>
    <row r="94" spans="2:11" ht="16.5" hidden="1" customHeight="1" x14ac:dyDescent="0.3">
      <c r="B94" s="782"/>
      <c r="C94" s="267" t="s">
        <v>126</v>
      </c>
      <c r="D94" s="259" t="s">
        <v>134</v>
      </c>
      <c r="E94" s="259" t="s">
        <v>1082</v>
      </c>
      <c r="F94" s="297" t="s">
        <v>139</v>
      </c>
      <c r="G94" s="297" t="s">
        <v>246</v>
      </c>
      <c r="H94" s="297">
        <v>10</v>
      </c>
      <c r="I94" s="298" t="s">
        <v>133</v>
      </c>
      <c r="J94" s="455">
        <v>30000</v>
      </c>
      <c r="K94" s="259" t="s">
        <v>134</v>
      </c>
    </row>
    <row r="95" spans="2:11" ht="16.5" hidden="1" customHeight="1" x14ac:dyDescent="0.3">
      <c r="B95" s="782"/>
      <c r="C95" s="802" t="s">
        <v>175</v>
      </c>
      <c r="D95" s="776" t="s">
        <v>326</v>
      </c>
      <c r="E95" s="769" t="s">
        <v>1295</v>
      </c>
      <c r="F95" s="774" t="s">
        <v>548</v>
      </c>
      <c r="G95" s="225" t="s">
        <v>572</v>
      </c>
      <c r="H95" s="297">
        <v>10</v>
      </c>
      <c r="I95" s="331" t="s">
        <v>256</v>
      </c>
      <c r="J95" s="455">
        <v>60000</v>
      </c>
      <c r="K95" s="776" t="s">
        <v>326</v>
      </c>
    </row>
    <row r="96" spans="2:11" ht="16.5" hidden="1" customHeight="1" x14ac:dyDescent="0.3">
      <c r="B96" s="782"/>
      <c r="C96" s="802"/>
      <c r="D96" s="776"/>
      <c r="E96" s="770"/>
      <c r="F96" s="777"/>
      <c r="G96" s="225" t="s">
        <v>569</v>
      </c>
      <c r="H96" s="481">
        <v>10</v>
      </c>
      <c r="I96" s="298" t="s">
        <v>256</v>
      </c>
      <c r="J96" s="482">
        <v>99000</v>
      </c>
      <c r="K96" s="776"/>
    </row>
    <row r="97" spans="2:11" ht="17.25" hidden="1" customHeight="1" thickBot="1" x14ac:dyDescent="0.35">
      <c r="B97" s="805"/>
      <c r="C97" s="803"/>
      <c r="D97" s="769"/>
      <c r="E97" s="771"/>
      <c r="F97" s="777"/>
      <c r="G97" s="238" t="s">
        <v>570</v>
      </c>
      <c r="H97" s="390">
        <v>10</v>
      </c>
      <c r="I97" s="483" t="s">
        <v>256</v>
      </c>
      <c r="J97" s="458">
        <v>80000</v>
      </c>
      <c r="K97" s="769"/>
    </row>
    <row r="98" spans="2:11" ht="16.5" hidden="1" customHeight="1" x14ac:dyDescent="0.3">
      <c r="B98" s="799" t="s">
        <v>575</v>
      </c>
      <c r="C98" s="284" t="s">
        <v>126</v>
      </c>
      <c r="D98" s="284" t="s">
        <v>232</v>
      </c>
      <c r="E98" s="284" t="s">
        <v>1081</v>
      </c>
      <c r="F98" s="299" t="s">
        <v>139</v>
      </c>
      <c r="G98" s="299" t="s">
        <v>226</v>
      </c>
      <c r="H98" s="299">
        <v>400</v>
      </c>
      <c r="I98" s="322" t="s">
        <v>216</v>
      </c>
      <c r="J98" s="454">
        <v>1200000</v>
      </c>
      <c r="K98" s="284" t="s">
        <v>232</v>
      </c>
    </row>
    <row r="99" spans="2:11" ht="16.5" hidden="1" customHeight="1" x14ac:dyDescent="0.3">
      <c r="B99" s="800"/>
      <c r="C99" s="259" t="s">
        <v>126</v>
      </c>
      <c r="D99" s="259" t="s">
        <v>134</v>
      </c>
      <c r="E99" s="259" t="s">
        <v>1082</v>
      </c>
      <c r="F99" s="297" t="s">
        <v>139</v>
      </c>
      <c r="G99" s="297" t="s">
        <v>246</v>
      </c>
      <c r="H99" s="297">
        <v>10</v>
      </c>
      <c r="I99" s="298" t="s">
        <v>133</v>
      </c>
      <c r="J99" s="455">
        <v>30000</v>
      </c>
      <c r="K99" s="259" t="s">
        <v>134</v>
      </c>
    </row>
    <row r="100" spans="2:11" ht="16.5" hidden="1" customHeight="1" x14ac:dyDescent="0.3">
      <c r="B100" s="800"/>
      <c r="C100" s="259" t="s">
        <v>126</v>
      </c>
      <c r="D100" s="259" t="s">
        <v>573</v>
      </c>
      <c r="E100" s="259" t="s">
        <v>1273</v>
      </c>
      <c r="F100" s="297" t="s">
        <v>135</v>
      </c>
      <c r="G100" s="297" t="s">
        <v>574</v>
      </c>
      <c r="H100" s="297">
        <v>3</v>
      </c>
      <c r="I100" s="298" t="s">
        <v>133</v>
      </c>
      <c r="J100" s="455">
        <v>30000</v>
      </c>
      <c r="K100" s="259" t="s">
        <v>573</v>
      </c>
    </row>
    <row r="101" spans="2:11" ht="16.5" hidden="1" customHeight="1" x14ac:dyDescent="0.3">
      <c r="B101" s="800"/>
      <c r="C101" s="259" t="s">
        <v>126</v>
      </c>
      <c r="D101" s="259" t="s">
        <v>576</v>
      </c>
      <c r="E101" s="259" t="s">
        <v>1274</v>
      </c>
      <c r="F101" s="297" t="s">
        <v>577</v>
      </c>
      <c r="G101" s="297" t="s">
        <v>578</v>
      </c>
      <c r="H101" s="297">
        <v>2</v>
      </c>
      <c r="I101" s="298" t="s">
        <v>133</v>
      </c>
      <c r="J101" s="455">
        <v>60000</v>
      </c>
      <c r="K101" s="259" t="s">
        <v>576</v>
      </c>
    </row>
    <row r="102" spans="2:11" ht="17.25" hidden="1" customHeight="1" thickBot="1" x14ac:dyDescent="0.35">
      <c r="B102" s="801"/>
      <c r="C102" s="218" t="s">
        <v>126</v>
      </c>
      <c r="D102" s="218" t="s">
        <v>579</v>
      </c>
      <c r="E102" s="218" t="s">
        <v>1084</v>
      </c>
      <c r="F102" s="390" t="s">
        <v>577</v>
      </c>
      <c r="G102" s="390" t="s">
        <v>580</v>
      </c>
      <c r="H102" s="390">
        <v>9</v>
      </c>
      <c r="I102" s="331" t="s">
        <v>133</v>
      </c>
      <c r="J102" s="458">
        <v>160000</v>
      </c>
      <c r="K102" s="218" t="s">
        <v>344</v>
      </c>
    </row>
    <row r="103" spans="2:11" ht="16.5" hidden="1" customHeight="1" x14ac:dyDescent="0.3">
      <c r="B103" s="799" t="s">
        <v>593</v>
      </c>
      <c r="C103" s="284" t="s">
        <v>126</v>
      </c>
      <c r="D103" s="284" t="s">
        <v>232</v>
      </c>
      <c r="E103" s="284" t="s">
        <v>1081</v>
      </c>
      <c r="F103" s="299" t="s">
        <v>139</v>
      </c>
      <c r="G103" s="299" t="s">
        <v>226</v>
      </c>
      <c r="H103" s="299">
        <v>400</v>
      </c>
      <c r="I103" s="322" t="s">
        <v>216</v>
      </c>
      <c r="J103" s="454">
        <v>1200000</v>
      </c>
      <c r="K103" s="284" t="s">
        <v>232</v>
      </c>
    </row>
    <row r="104" spans="2:11" ht="16.5" hidden="1" customHeight="1" x14ac:dyDescent="0.3">
      <c r="B104" s="800"/>
      <c r="C104" s="259" t="s">
        <v>126</v>
      </c>
      <c r="D104" s="259" t="s">
        <v>134</v>
      </c>
      <c r="E104" s="259" t="s">
        <v>1082</v>
      </c>
      <c r="F104" s="297" t="s">
        <v>139</v>
      </c>
      <c r="G104" s="297" t="s">
        <v>246</v>
      </c>
      <c r="H104" s="297">
        <v>10</v>
      </c>
      <c r="I104" s="298" t="s">
        <v>133</v>
      </c>
      <c r="J104" s="455">
        <v>30000</v>
      </c>
      <c r="K104" s="259" t="s">
        <v>134</v>
      </c>
    </row>
    <row r="105" spans="2:11" ht="16.5" hidden="1" customHeight="1" x14ac:dyDescent="0.3">
      <c r="B105" s="800"/>
      <c r="C105" s="259" t="s">
        <v>126</v>
      </c>
      <c r="D105" s="501" t="s">
        <v>596</v>
      </c>
      <c r="E105" s="501" t="s">
        <v>1275</v>
      </c>
      <c r="F105" s="297" t="s">
        <v>139</v>
      </c>
      <c r="G105" s="297" t="s">
        <v>595</v>
      </c>
      <c r="H105" s="297">
        <v>5</v>
      </c>
      <c r="I105" s="298" t="s">
        <v>133</v>
      </c>
      <c r="J105" s="455">
        <v>250000</v>
      </c>
      <c r="K105" s="501" t="s">
        <v>596</v>
      </c>
    </row>
    <row r="106" spans="2:11" ht="16.5" hidden="1" customHeight="1" x14ac:dyDescent="0.3">
      <c r="B106" s="800"/>
      <c r="C106" s="259" t="s">
        <v>126</v>
      </c>
      <c r="D106" s="501" t="s">
        <v>597</v>
      </c>
      <c r="E106" s="501" t="s">
        <v>1057</v>
      </c>
      <c r="F106" s="297" t="s">
        <v>598</v>
      </c>
      <c r="G106" s="297" t="s">
        <v>599</v>
      </c>
      <c r="H106" s="297">
        <v>5</v>
      </c>
      <c r="I106" s="298" t="s">
        <v>600</v>
      </c>
      <c r="J106" s="455">
        <v>100000</v>
      </c>
      <c r="K106" s="501" t="s">
        <v>326</v>
      </c>
    </row>
    <row r="107" spans="2:11" ht="17.25" hidden="1" customHeight="1" thickBot="1" x14ac:dyDescent="0.35">
      <c r="B107" s="801"/>
      <c r="C107" s="218" t="s">
        <v>126</v>
      </c>
      <c r="D107" s="519" t="s">
        <v>603</v>
      </c>
      <c r="E107" s="519" t="s">
        <v>1090</v>
      </c>
      <c r="F107" s="390" t="s">
        <v>601</v>
      </c>
      <c r="G107" s="390" t="s">
        <v>602</v>
      </c>
      <c r="H107" s="390">
        <v>10</v>
      </c>
      <c r="I107" s="331" t="s">
        <v>604</v>
      </c>
      <c r="J107" s="458">
        <v>250000</v>
      </c>
      <c r="K107" s="519" t="s">
        <v>603</v>
      </c>
    </row>
    <row r="108" spans="2:11" ht="16.5" hidden="1" customHeight="1" x14ac:dyDescent="0.3">
      <c r="B108" s="781" t="s">
        <v>611</v>
      </c>
      <c r="C108" s="332" t="s">
        <v>126</v>
      </c>
      <c r="D108" s="284" t="s">
        <v>232</v>
      </c>
      <c r="E108" s="284" t="s">
        <v>1081</v>
      </c>
      <c r="F108" s="299" t="s">
        <v>139</v>
      </c>
      <c r="G108" s="299" t="s">
        <v>226</v>
      </c>
      <c r="H108" s="299">
        <v>400</v>
      </c>
      <c r="I108" s="322" t="s">
        <v>216</v>
      </c>
      <c r="J108" s="454">
        <v>1200000</v>
      </c>
      <c r="K108" s="284" t="s">
        <v>232</v>
      </c>
    </row>
    <row r="109" spans="2:11" ht="16.5" hidden="1" customHeight="1" x14ac:dyDescent="0.3">
      <c r="B109" s="782"/>
      <c r="C109" s="349" t="s">
        <v>126</v>
      </c>
      <c r="D109" s="259" t="s">
        <v>134</v>
      </c>
      <c r="E109" s="259" t="s">
        <v>1082</v>
      </c>
      <c r="F109" s="297" t="s">
        <v>139</v>
      </c>
      <c r="G109" s="297" t="s">
        <v>246</v>
      </c>
      <c r="H109" s="297">
        <v>10</v>
      </c>
      <c r="I109" s="298" t="s">
        <v>133</v>
      </c>
      <c r="J109" s="455">
        <v>30000</v>
      </c>
      <c r="K109" s="259" t="s">
        <v>134</v>
      </c>
    </row>
    <row r="110" spans="2:11" ht="17.25" hidden="1" customHeight="1" thickBot="1" x14ac:dyDescent="0.35">
      <c r="B110" s="783"/>
      <c r="C110" s="326" t="s">
        <v>234</v>
      </c>
      <c r="D110" s="300" t="s">
        <v>613</v>
      </c>
      <c r="E110" s="300" t="s">
        <v>1057</v>
      </c>
      <c r="F110" s="300" t="s">
        <v>614</v>
      </c>
      <c r="G110" s="300" t="s">
        <v>615</v>
      </c>
      <c r="H110" s="300">
        <v>5</v>
      </c>
      <c r="I110" s="300" t="s">
        <v>616</v>
      </c>
      <c r="J110" s="457">
        <v>100000</v>
      </c>
      <c r="K110" s="300" t="s">
        <v>613</v>
      </c>
    </row>
    <row r="111" spans="2:11" ht="16.5" hidden="1" customHeight="1" x14ac:dyDescent="0.3">
      <c r="B111" s="806" t="s">
        <v>627</v>
      </c>
      <c r="C111" s="332" t="s">
        <v>126</v>
      </c>
      <c r="D111" s="284" t="s">
        <v>232</v>
      </c>
      <c r="E111" s="284" t="s">
        <v>1081</v>
      </c>
      <c r="F111" s="299" t="s">
        <v>139</v>
      </c>
      <c r="G111" s="299" t="s">
        <v>226</v>
      </c>
      <c r="H111" s="299">
        <v>400</v>
      </c>
      <c r="I111" s="322" t="s">
        <v>216</v>
      </c>
      <c r="J111" s="454">
        <v>1200000</v>
      </c>
      <c r="K111" s="284" t="s">
        <v>232</v>
      </c>
    </row>
    <row r="112" spans="2:11" ht="16.5" hidden="1" customHeight="1" x14ac:dyDescent="0.3">
      <c r="B112" s="807"/>
      <c r="C112" s="349" t="s">
        <v>126</v>
      </c>
      <c r="D112" s="259" t="s">
        <v>134</v>
      </c>
      <c r="E112" s="259" t="s">
        <v>1082</v>
      </c>
      <c r="F112" s="297" t="s">
        <v>139</v>
      </c>
      <c r="G112" s="297" t="s">
        <v>246</v>
      </c>
      <c r="H112" s="297">
        <v>10</v>
      </c>
      <c r="I112" s="298" t="s">
        <v>133</v>
      </c>
      <c r="J112" s="455">
        <v>30000</v>
      </c>
      <c r="K112" s="259" t="s">
        <v>134</v>
      </c>
    </row>
    <row r="113" spans="2:11" ht="16.5" hidden="1" customHeight="1" x14ac:dyDescent="0.3">
      <c r="B113" s="807"/>
      <c r="C113" s="349" t="s">
        <v>126</v>
      </c>
      <c r="D113" s="218" t="s">
        <v>620</v>
      </c>
      <c r="E113" s="218" t="s">
        <v>1276</v>
      </c>
      <c r="F113" s="390" t="s">
        <v>621</v>
      </c>
      <c r="G113" s="390" t="s">
        <v>622</v>
      </c>
      <c r="H113" s="390">
        <v>10</v>
      </c>
      <c r="I113" s="298" t="s">
        <v>133</v>
      </c>
      <c r="J113" s="458">
        <v>200000</v>
      </c>
      <c r="K113" s="218" t="s">
        <v>620</v>
      </c>
    </row>
    <row r="114" spans="2:11" ht="16.5" hidden="1" customHeight="1" x14ac:dyDescent="0.3">
      <c r="B114" s="807"/>
      <c r="C114" s="349" t="s">
        <v>126</v>
      </c>
      <c r="D114" s="218" t="s">
        <v>623</v>
      </c>
      <c r="E114" s="218" t="s">
        <v>1277</v>
      </c>
      <c r="F114" s="390" t="s">
        <v>624</v>
      </c>
      <c r="G114" s="390" t="s">
        <v>625</v>
      </c>
      <c r="H114" s="390">
        <v>5</v>
      </c>
      <c r="I114" s="331" t="s">
        <v>626</v>
      </c>
      <c r="J114" s="458">
        <v>50000</v>
      </c>
      <c r="K114" s="218" t="s">
        <v>623</v>
      </c>
    </row>
    <row r="115" spans="2:11" ht="17.25" hidden="1" customHeight="1" thickBot="1" x14ac:dyDescent="0.35">
      <c r="B115" s="808"/>
      <c r="C115" s="525" t="s">
        <v>234</v>
      </c>
      <c r="D115" s="390" t="s">
        <v>613</v>
      </c>
      <c r="E115" s="390" t="s">
        <v>1057</v>
      </c>
      <c r="F115" s="390" t="s">
        <v>614</v>
      </c>
      <c r="G115" s="390" t="s">
        <v>615</v>
      </c>
      <c r="H115" s="390">
        <v>5</v>
      </c>
      <c r="I115" s="390" t="s">
        <v>616</v>
      </c>
      <c r="J115" s="458">
        <v>100000</v>
      </c>
      <c r="K115" s="390" t="s">
        <v>613</v>
      </c>
    </row>
    <row r="116" spans="2:11" ht="16.5" hidden="1" customHeight="1" x14ac:dyDescent="0.3">
      <c r="B116" s="778" t="s">
        <v>633</v>
      </c>
      <c r="C116" s="266" t="s">
        <v>126</v>
      </c>
      <c r="D116" s="284" t="s">
        <v>232</v>
      </c>
      <c r="E116" s="284" t="s">
        <v>1081</v>
      </c>
      <c r="F116" s="299" t="s">
        <v>139</v>
      </c>
      <c r="G116" s="299" t="s">
        <v>226</v>
      </c>
      <c r="H116" s="299">
        <v>400</v>
      </c>
      <c r="I116" s="322" t="s">
        <v>216</v>
      </c>
      <c r="J116" s="454">
        <v>1200000</v>
      </c>
      <c r="K116" s="284" t="s">
        <v>232</v>
      </c>
    </row>
    <row r="117" spans="2:11" ht="16.5" hidden="1" customHeight="1" x14ac:dyDescent="0.3">
      <c r="B117" s="779"/>
      <c r="C117" s="267" t="s">
        <v>126</v>
      </c>
      <c r="D117" s="259" t="s">
        <v>134</v>
      </c>
      <c r="E117" s="259" t="s">
        <v>1082</v>
      </c>
      <c r="F117" s="297" t="s">
        <v>139</v>
      </c>
      <c r="G117" s="297" t="s">
        <v>246</v>
      </c>
      <c r="H117" s="297">
        <v>10</v>
      </c>
      <c r="I117" s="298" t="s">
        <v>133</v>
      </c>
      <c r="J117" s="455">
        <v>30000</v>
      </c>
      <c r="K117" s="259" t="s">
        <v>134</v>
      </c>
    </row>
    <row r="118" spans="2:11" ht="16.5" hidden="1" customHeight="1" x14ac:dyDescent="0.3">
      <c r="B118" s="779"/>
      <c r="C118" s="267" t="s">
        <v>126</v>
      </c>
      <c r="D118" s="259" t="s">
        <v>634</v>
      </c>
      <c r="E118" s="259" t="s">
        <v>1056</v>
      </c>
      <c r="F118" s="297" t="s">
        <v>632</v>
      </c>
      <c r="G118" s="259" t="s">
        <v>225</v>
      </c>
      <c r="H118" s="259">
        <v>180</v>
      </c>
      <c r="I118" s="259" t="s">
        <v>258</v>
      </c>
      <c r="J118" s="452">
        <v>300000</v>
      </c>
      <c r="K118" s="259" t="s">
        <v>634</v>
      </c>
    </row>
    <row r="119" spans="2:11" ht="16.5" hidden="1" customHeight="1" x14ac:dyDescent="0.3">
      <c r="B119" s="779"/>
      <c r="C119" s="267" t="s">
        <v>126</v>
      </c>
      <c r="D119" s="259" t="s">
        <v>637</v>
      </c>
      <c r="E119" s="259" t="s">
        <v>1251</v>
      </c>
      <c r="F119" s="297" t="s">
        <v>639</v>
      </c>
      <c r="G119" s="297" t="s">
        <v>640</v>
      </c>
      <c r="H119" s="297">
        <v>10</v>
      </c>
      <c r="I119" s="298" t="s">
        <v>133</v>
      </c>
      <c r="J119" s="455">
        <v>200000</v>
      </c>
      <c r="K119" s="259" t="s">
        <v>374</v>
      </c>
    </row>
    <row r="120" spans="2:11" ht="17.25" hidden="1" customHeight="1" thickBot="1" x14ac:dyDescent="0.35">
      <c r="B120" s="779"/>
      <c r="C120" s="295" t="s">
        <v>126</v>
      </c>
      <c r="D120" s="218" t="s">
        <v>638</v>
      </c>
      <c r="E120" s="218" t="s">
        <v>1057</v>
      </c>
      <c r="F120" s="390" t="s">
        <v>639</v>
      </c>
      <c r="G120" s="390" t="s">
        <v>641</v>
      </c>
      <c r="H120" s="390">
        <v>1000</v>
      </c>
      <c r="I120" s="218" t="s">
        <v>258</v>
      </c>
      <c r="J120" s="458">
        <v>50000</v>
      </c>
      <c r="K120" s="218" t="s">
        <v>326</v>
      </c>
    </row>
    <row r="121" spans="2:11" ht="16.5" hidden="1" customHeight="1" x14ac:dyDescent="0.3">
      <c r="B121" s="781" t="s">
        <v>642</v>
      </c>
      <c r="C121" s="332" t="s">
        <v>126</v>
      </c>
      <c r="D121" s="284" t="s">
        <v>232</v>
      </c>
      <c r="E121" s="284" t="s">
        <v>1081</v>
      </c>
      <c r="F121" s="299" t="s">
        <v>139</v>
      </c>
      <c r="G121" s="299" t="s">
        <v>226</v>
      </c>
      <c r="H121" s="299">
        <v>400</v>
      </c>
      <c r="I121" s="322" t="s">
        <v>216</v>
      </c>
      <c r="J121" s="454">
        <v>1200000</v>
      </c>
      <c r="K121" s="284" t="s">
        <v>232</v>
      </c>
    </row>
    <row r="122" spans="2:11" ht="16.5" hidden="1" customHeight="1" x14ac:dyDescent="0.3">
      <c r="B122" s="782"/>
      <c r="C122" s="349" t="s">
        <v>126</v>
      </c>
      <c r="D122" s="259" t="s">
        <v>134</v>
      </c>
      <c r="E122" s="259" t="s">
        <v>1082</v>
      </c>
      <c r="F122" s="297" t="s">
        <v>139</v>
      </c>
      <c r="G122" s="297" t="s">
        <v>246</v>
      </c>
      <c r="H122" s="297">
        <v>10</v>
      </c>
      <c r="I122" s="298" t="s">
        <v>133</v>
      </c>
      <c r="J122" s="455">
        <v>30000</v>
      </c>
      <c r="K122" s="259" t="s">
        <v>134</v>
      </c>
    </row>
    <row r="123" spans="2:11" ht="16.5" hidden="1" customHeight="1" x14ac:dyDescent="0.3">
      <c r="B123" s="782"/>
      <c r="C123" s="349" t="s">
        <v>126</v>
      </c>
      <c r="D123" s="776" t="s">
        <v>643</v>
      </c>
      <c r="E123" s="769" t="s">
        <v>1278</v>
      </c>
      <c r="F123" s="809" t="s">
        <v>632</v>
      </c>
      <c r="G123" s="259" t="s">
        <v>225</v>
      </c>
      <c r="H123" s="259">
        <v>180</v>
      </c>
      <c r="I123" s="259" t="s">
        <v>258</v>
      </c>
      <c r="J123" s="452">
        <v>300000</v>
      </c>
      <c r="K123" s="776" t="s">
        <v>643</v>
      </c>
    </row>
    <row r="124" spans="2:11" ht="17.25" hidden="1" customHeight="1" thickBot="1" x14ac:dyDescent="0.35">
      <c r="B124" s="805"/>
      <c r="C124" s="535" t="s">
        <v>126</v>
      </c>
      <c r="D124" s="769"/>
      <c r="E124" s="771"/>
      <c r="F124" s="810"/>
      <c r="G124" s="218" t="s">
        <v>644</v>
      </c>
      <c r="H124" s="218">
        <v>100</v>
      </c>
      <c r="I124" s="218" t="s">
        <v>258</v>
      </c>
      <c r="J124" s="456">
        <v>250000</v>
      </c>
      <c r="K124" s="769"/>
    </row>
    <row r="125" spans="2:11" ht="16.5" hidden="1" customHeight="1" x14ac:dyDescent="0.3">
      <c r="B125" s="781" t="s">
        <v>649</v>
      </c>
      <c r="C125" s="266" t="s">
        <v>126</v>
      </c>
      <c r="D125" s="284" t="s">
        <v>232</v>
      </c>
      <c r="E125" s="284" t="s">
        <v>1081</v>
      </c>
      <c r="F125" s="299" t="s">
        <v>139</v>
      </c>
      <c r="G125" s="299" t="s">
        <v>226</v>
      </c>
      <c r="H125" s="299">
        <v>400</v>
      </c>
      <c r="I125" s="322" t="s">
        <v>216</v>
      </c>
      <c r="J125" s="454">
        <v>1200000</v>
      </c>
      <c r="K125" s="284" t="s">
        <v>232</v>
      </c>
    </row>
    <row r="126" spans="2:11" ht="16.5" hidden="1" customHeight="1" x14ac:dyDescent="0.3">
      <c r="B126" s="782"/>
      <c r="C126" s="267" t="s">
        <v>126</v>
      </c>
      <c r="D126" s="259" t="s">
        <v>134</v>
      </c>
      <c r="E126" s="259" t="s">
        <v>1082</v>
      </c>
      <c r="F126" s="297" t="s">
        <v>139</v>
      </c>
      <c r="G126" s="297" t="s">
        <v>246</v>
      </c>
      <c r="H126" s="297">
        <v>10</v>
      </c>
      <c r="I126" s="298" t="s">
        <v>133</v>
      </c>
      <c r="J126" s="455">
        <v>30000</v>
      </c>
      <c r="K126" s="259" t="s">
        <v>134</v>
      </c>
    </row>
    <row r="127" spans="2:11" ht="16.5" hidden="1" customHeight="1" x14ac:dyDescent="0.3">
      <c r="B127" s="782"/>
      <c r="C127" s="267" t="s">
        <v>126</v>
      </c>
      <c r="D127" s="259" t="s">
        <v>650</v>
      </c>
      <c r="E127" s="259" t="s">
        <v>1279</v>
      </c>
      <c r="F127" s="297" t="s">
        <v>139</v>
      </c>
      <c r="G127" s="297" t="s">
        <v>652</v>
      </c>
      <c r="H127" s="297">
        <v>1</v>
      </c>
      <c r="I127" s="298" t="s">
        <v>653</v>
      </c>
      <c r="J127" s="455">
        <v>170000</v>
      </c>
      <c r="K127" s="259" t="s">
        <v>650</v>
      </c>
    </row>
    <row r="128" spans="2:11" ht="16.5" hidden="1" customHeight="1" x14ac:dyDescent="0.3">
      <c r="B128" s="782"/>
      <c r="C128" s="267" t="s">
        <v>126</v>
      </c>
      <c r="D128" s="259" t="s">
        <v>654</v>
      </c>
      <c r="E128" s="259" t="s">
        <v>1083</v>
      </c>
      <c r="F128" s="297" t="s">
        <v>651</v>
      </c>
      <c r="G128" s="297" t="s">
        <v>655</v>
      </c>
      <c r="H128" s="297">
        <v>10</v>
      </c>
      <c r="I128" s="298" t="s">
        <v>656</v>
      </c>
      <c r="J128" s="455">
        <v>500000</v>
      </c>
      <c r="K128" s="259" t="s">
        <v>277</v>
      </c>
    </row>
    <row r="129" spans="2:11" ht="16.5" hidden="1" customHeight="1" x14ac:dyDescent="0.3">
      <c r="B129" s="782"/>
      <c r="C129" s="267" t="s">
        <v>126</v>
      </c>
      <c r="D129" s="259" t="s">
        <v>657</v>
      </c>
      <c r="E129" s="259" t="s">
        <v>1247</v>
      </c>
      <c r="F129" s="297" t="s">
        <v>665</v>
      </c>
      <c r="G129" s="297" t="s">
        <v>666</v>
      </c>
      <c r="H129" s="297">
        <v>10</v>
      </c>
      <c r="I129" s="298" t="s">
        <v>667</v>
      </c>
      <c r="J129" s="455">
        <v>50000</v>
      </c>
      <c r="K129" s="259" t="s">
        <v>342</v>
      </c>
    </row>
    <row r="130" spans="2:11" ht="16.5" hidden="1" customHeight="1" x14ac:dyDescent="0.3">
      <c r="B130" s="782"/>
      <c r="C130" s="267" t="s">
        <v>126</v>
      </c>
      <c r="D130" s="259" t="s">
        <v>658</v>
      </c>
      <c r="E130" s="259" t="s">
        <v>1277</v>
      </c>
      <c r="F130" s="297" t="s">
        <v>663</v>
      </c>
      <c r="G130" s="297" t="s">
        <v>664</v>
      </c>
      <c r="H130" s="297">
        <v>10</v>
      </c>
      <c r="I130" s="298" t="s">
        <v>667</v>
      </c>
      <c r="J130" s="455">
        <v>50000</v>
      </c>
      <c r="K130" s="259" t="s">
        <v>658</v>
      </c>
    </row>
    <row r="131" spans="2:11" ht="17.25" hidden="1" customHeight="1" thickBot="1" x14ac:dyDescent="0.35">
      <c r="B131" s="783"/>
      <c r="C131" s="359" t="s">
        <v>126</v>
      </c>
      <c r="D131" s="248" t="s">
        <v>659</v>
      </c>
      <c r="E131" s="248" t="s">
        <v>1280</v>
      </c>
      <c r="F131" s="300" t="s">
        <v>660</v>
      </c>
      <c r="G131" s="300" t="s">
        <v>661</v>
      </c>
      <c r="H131" s="300">
        <v>5</v>
      </c>
      <c r="I131" s="294" t="s">
        <v>662</v>
      </c>
      <c r="J131" s="457">
        <v>100000</v>
      </c>
      <c r="K131" s="248" t="s">
        <v>659</v>
      </c>
    </row>
    <row r="132" spans="2:11" ht="16.5" hidden="1" customHeight="1" x14ac:dyDescent="0.3">
      <c r="B132" s="806" t="s">
        <v>677</v>
      </c>
      <c r="C132" s="266" t="s">
        <v>126</v>
      </c>
      <c r="D132" s="284" t="s">
        <v>232</v>
      </c>
      <c r="E132" s="284" t="s">
        <v>1081</v>
      </c>
      <c r="F132" s="299" t="s">
        <v>139</v>
      </c>
      <c r="G132" s="299" t="s">
        <v>226</v>
      </c>
      <c r="H132" s="299">
        <v>400</v>
      </c>
      <c r="I132" s="322" t="s">
        <v>216</v>
      </c>
      <c r="J132" s="454">
        <v>1200000</v>
      </c>
      <c r="K132" s="284" t="s">
        <v>232</v>
      </c>
    </row>
    <row r="133" spans="2:11" ht="16.5" hidden="1" customHeight="1" x14ac:dyDescent="0.3">
      <c r="B133" s="807"/>
      <c r="C133" s="267" t="s">
        <v>126</v>
      </c>
      <c r="D133" s="259" t="s">
        <v>134</v>
      </c>
      <c r="E133" s="259" t="s">
        <v>1082</v>
      </c>
      <c r="F133" s="297" t="s">
        <v>139</v>
      </c>
      <c r="G133" s="297" t="s">
        <v>246</v>
      </c>
      <c r="H133" s="297">
        <v>10</v>
      </c>
      <c r="I133" s="298" t="s">
        <v>133</v>
      </c>
      <c r="J133" s="455">
        <v>30000</v>
      </c>
      <c r="K133" s="259" t="s">
        <v>134</v>
      </c>
    </row>
    <row r="134" spans="2:11" ht="17.25" hidden="1" customHeight="1" thickBot="1" x14ac:dyDescent="0.35">
      <c r="B134" s="808"/>
      <c r="C134" s="359" t="s">
        <v>126</v>
      </c>
      <c r="D134" s="547" t="s">
        <v>672</v>
      </c>
      <c r="E134" s="547" t="s">
        <v>1281</v>
      </c>
      <c r="F134" s="547" t="s">
        <v>673</v>
      </c>
      <c r="G134" s="548" t="s">
        <v>674</v>
      </c>
      <c r="H134" s="297">
        <v>10</v>
      </c>
      <c r="I134" s="547" t="s">
        <v>675</v>
      </c>
      <c r="J134" s="457">
        <v>680000</v>
      </c>
      <c r="K134" s="547" t="s">
        <v>672</v>
      </c>
    </row>
    <row r="135" spans="2:11" ht="16.5" hidden="1" customHeight="1" x14ac:dyDescent="0.3">
      <c r="B135" s="778" t="s">
        <v>689</v>
      </c>
      <c r="C135" s="266" t="s">
        <v>126</v>
      </c>
      <c r="D135" s="284" t="s">
        <v>232</v>
      </c>
      <c r="E135" s="284" t="s">
        <v>1081</v>
      </c>
      <c r="F135" s="299" t="s">
        <v>139</v>
      </c>
      <c r="G135" s="299" t="s">
        <v>226</v>
      </c>
      <c r="H135" s="299">
        <v>400</v>
      </c>
      <c r="I135" s="322" t="s">
        <v>216</v>
      </c>
      <c r="J135" s="454">
        <v>1200000</v>
      </c>
      <c r="K135" s="284" t="s">
        <v>232</v>
      </c>
    </row>
    <row r="136" spans="2:11" ht="16.5" hidden="1" customHeight="1" x14ac:dyDescent="0.3">
      <c r="B136" s="779"/>
      <c r="C136" s="267" t="s">
        <v>126</v>
      </c>
      <c r="D136" s="259" t="s">
        <v>134</v>
      </c>
      <c r="E136" s="259" t="s">
        <v>1082</v>
      </c>
      <c r="F136" s="297" t="s">
        <v>139</v>
      </c>
      <c r="G136" s="297" t="s">
        <v>246</v>
      </c>
      <c r="H136" s="297">
        <v>10</v>
      </c>
      <c r="I136" s="298" t="s">
        <v>133</v>
      </c>
      <c r="J136" s="455">
        <v>30000</v>
      </c>
      <c r="K136" s="259" t="s">
        <v>134</v>
      </c>
    </row>
    <row r="137" spans="2:11" ht="16.5" hidden="1" customHeight="1" x14ac:dyDescent="0.3">
      <c r="B137" s="779"/>
      <c r="C137" s="267" t="s">
        <v>126</v>
      </c>
      <c r="D137" s="259" t="s">
        <v>690</v>
      </c>
      <c r="E137" s="259" t="s">
        <v>1057</v>
      </c>
      <c r="F137" s="297" t="s">
        <v>139</v>
      </c>
      <c r="G137" s="297" t="s">
        <v>691</v>
      </c>
      <c r="H137" s="297">
        <v>10</v>
      </c>
      <c r="I137" s="298" t="s">
        <v>216</v>
      </c>
      <c r="J137" s="455">
        <v>100000</v>
      </c>
      <c r="K137" s="259" t="s">
        <v>326</v>
      </c>
    </row>
    <row r="138" spans="2:11" ht="17.25" hidden="1" customHeight="1" thickBot="1" x14ac:dyDescent="0.35">
      <c r="B138" s="780"/>
      <c r="C138" s="359" t="s">
        <v>126</v>
      </c>
      <c r="D138" s="248" t="s">
        <v>692</v>
      </c>
      <c r="E138" s="248" t="s">
        <v>1264</v>
      </c>
      <c r="F138" s="300" t="s">
        <v>693</v>
      </c>
      <c r="G138" s="300" t="s">
        <v>694</v>
      </c>
      <c r="H138" s="300">
        <v>20</v>
      </c>
      <c r="I138" s="294" t="s">
        <v>133</v>
      </c>
      <c r="J138" s="457">
        <v>50000</v>
      </c>
      <c r="K138" s="248" t="s">
        <v>492</v>
      </c>
    </row>
    <row r="139" spans="2:11" ht="16.5" hidden="1" customHeight="1" x14ac:dyDescent="0.3">
      <c r="B139" s="766" t="s">
        <v>157</v>
      </c>
      <c r="C139" s="266" t="s">
        <v>126</v>
      </c>
      <c r="D139" s="284" t="s">
        <v>232</v>
      </c>
      <c r="E139" s="284" t="s">
        <v>1081</v>
      </c>
      <c r="F139" s="299" t="s">
        <v>772</v>
      </c>
      <c r="G139" s="299" t="s">
        <v>226</v>
      </c>
      <c r="H139" s="299">
        <v>400</v>
      </c>
      <c r="I139" s="322" t="s">
        <v>216</v>
      </c>
      <c r="J139" s="454">
        <v>1200000</v>
      </c>
      <c r="K139" s="284" t="s">
        <v>232</v>
      </c>
    </row>
    <row r="140" spans="2:11" ht="16.5" hidden="1" customHeight="1" x14ac:dyDescent="0.3">
      <c r="B140" s="767"/>
      <c r="C140" s="267" t="s">
        <v>126</v>
      </c>
      <c r="D140" s="259" t="s">
        <v>134</v>
      </c>
      <c r="E140" s="259" t="s">
        <v>1082</v>
      </c>
      <c r="F140" s="297" t="s">
        <v>139</v>
      </c>
      <c r="G140" s="297" t="s">
        <v>246</v>
      </c>
      <c r="H140" s="297">
        <v>10</v>
      </c>
      <c r="I140" s="298" t="s">
        <v>133</v>
      </c>
      <c r="J140" s="455">
        <v>30000</v>
      </c>
      <c r="K140" s="259" t="s">
        <v>134</v>
      </c>
    </row>
    <row r="141" spans="2:11" ht="17.25" hidden="1" customHeight="1" thickBot="1" x14ac:dyDescent="0.35">
      <c r="B141" s="768"/>
      <c r="C141" s="359" t="s">
        <v>126</v>
      </c>
      <c r="D141" s="248" t="s">
        <v>699</v>
      </c>
      <c r="E141" s="248" t="s">
        <v>1133</v>
      </c>
      <c r="F141" s="300" t="s">
        <v>132</v>
      </c>
      <c r="G141" s="300" t="s">
        <v>700</v>
      </c>
      <c r="H141" s="300">
        <v>120</v>
      </c>
      <c r="I141" s="294" t="s">
        <v>258</v>
      </c>
      <c r="J141" s="457">
        <v>75000</v>
      </c>
      <c r="K141" s="248" t="s">
        <v>699</v>
      </c>
    </row>
    <row r="142" spans="2:11" ht="16.5" hidden="1" customHeight="1" x14ac:dyDescent="0.3">
      <c r="B142" s="766" t="s">
        <v>714</v>
      </c>
      <c r="C142" s="266" t="s">
        <v>695</v>
      </c>
      <c r="D142" s="284" t="s">
        <v>696</v>
      </c>
      <c r="E142" s="284" t="s">
        <v>1081</v>
      </c>
      <c r="F142" s="299" t="s">
        <v>772</v>
      </c>
      <c r="G142" s="299" t="s">
        <v>697</v>
      </c>
      <c r="H142" s="299">
        <v>400</v>
      </c>
      <c r="I142" s="322" t="s">
        <v>698</v>
      </c>
      <c r="J142" s="454">
        <v>1200000</v>
      </c>
      <c r="K142" s="284" t="s">
        <v>232</v>
      </c>
    </row>
    <row r="143" spans="2:11" ht="16.5" hidden="1" customHeight="1" x14ac:dyDescent="0.3">
      <c r="B143" s="767"/>
      <c r="C143" s="267" t="s">
        <v>126</v>
      </c>
      <c r="D143" s="259" t="s">
        <v>134</v>
      </c>
      <c r="E143" s="259" t="s">
        <v>1082</v>
      </c>
      <c r="F143" s="297" t="s">
        <v>139</v>
      </c>
      <c r="G143" s="297" t="s">
        <v>246</v>
      </c>
      <c r="H143" s="297">
        <v>10</v>
      </c>
      <c r="I143" s="298" t="s">
        <v>133</v>
      </c>
      <c r="J143" s="455">
        <v>30000</v>
      </c>
      <c r="K143" s="259" t="s">
        <v>134</v>
      </c>
    </row>
    <row r="144" spans="2:11" ht="16.5" hidden="1" customHeight="1" x14ac:dyDescent="0.3">
      <c r="B144" s="767"/>
      <c r="C144" s="267" t="s">
        <v>126</v>
      </c>
      <c r="D144" s="259" t="s">
        <v>722</v>
      </c>
      <c r="E144" s="259" t="s">
        <v>1087</v>
      </c>
      <c r="F144" s="297" t="s">
        <v>723</v>
      </c>
      <c r="G144" s="297" t="s">
        <v>726</v>
      </c>
      <c r="H144" s="297">
        <v>9.5</v>
      </c>
      <c r="I144" s="298" t="s">
        <v>724</v>
      </c>
      <c r="J144" s="455">
        <v>237500</v>
      </c>
      <c r="K144" s="259" t="s">
        <v>293</v>
      </c>
    </row>
    <row r="145" spans="2:11" ht="16.5" hidden="1" customHeight="1" x14ac:dyDescent="0.3">
      <c r="B145" s="767"/>
      <c r="C145" s="267" t="s">
        <v>126</v>
      </c>
      <c r="D145" s="259" t="s">
        <v>725</v>
      </c>
      <c r="E145" s="259" t="s">
        <v>1282</v>
      </c>
      <c r="F145" s="297" t="s">
        <v>723</v>
      </c>
      <c r="G145" s="297" t="s">
        <v>726</v>
      </c>
      <c r="H145" s="297">
        <v>6</v>
      </c>
      <c r="I145" s="298" t="s">
        <v>724</v>
      </c>
      <c r="J145" s="455">
        <v>150000</v>
      </c>
      <c r="K145" s="259" t="s">
        <v>725</v>
      </c>
    </row>
    <row r="146" spans="2:11" ht="16.5" hidden="1" customHeight="1" x14ac:dyDescent="0.3">
      <c r="B146" s="767"/>
      <c r="C146" s="267" t="s">
        <v>234</v>
      </c>
      <c r="D146" s="259" t="s">
        <v>732</v>
      </c>
      <c r="E146" s="259" t="s">
        <v>1243</v>
      </c>
      <c r="F146" s="297" t="s">
        <v>733</v>
      </c>
      <c r="G146" s="297" t="s">
        <v>734</v>
      </c>
      <c r="H146" s="297">
        <v>10</v>
      </c>
      <c r="I146" s="298" t="s">
        <v>735</v>
      </c>
      <c r="J146" s="455">
        <v>250000</v>
      </c>
      <c r="K146" s="259" t="s">
        <v>732</v>
      </c>
    </row>
    <row r="147" spans="2:11" ht="17.25" hidden="1" customHeight="1" thickBot="1" x14ac:dyDescent="0.35">
      <c r="B147" s="768"/>
      <c r="C147" s="359" t="s">
        <v>126</v>
      </c>
      <c r="D147" s="248" t="s">
        <v>739</v>
      </c>
      <c r="E147" s="248" t="s">
        <v>1057</v>
      </c>
      <c r="F147" s="300" t="s">
        <v>738</v>
      </c>
      <c r="G147" s="300" t="s">
        <v>737</v>
      </c>
      <c r="H147" s="300">
        <v>10</v>
      </c>
      <c r="I147" s="294" t="s">
        <v>736</v>
      </c>
      <c r="J147" s="457">
        <v>100000</v>
      </c>
      <c r="K147" s="248" t="s">
        <v>326</v>
      </c>
    </row>
    <row r="148" spans="2:11" ht="16.5" hidden="1" customHeight="1" x14ac:dyDescent="0.3">
      <c r="B148" s="766" t="s">
        <v>752</v>
      </c>
      <c r="C148" s="266" t="s">
        <v>126</v>
      </c>
      <c r="D148" s="284" t="s">
        <v>232</v>
      </c>
      <c r="E148" s="284" t="s">
        <v>1081</v>
      </c>
      <c r="F148" s="299" t="s">
        <v>772</v>
      </c>
      <c r="G148" s="299" t="s">
        <v>226</v>
      </c>
      <c r="H148" s="299">
        <v>400</v>
      </c>
      <c r="I148" s="322" t="s">
        <v>216</v>
      </c>
      <c r="J148" s="454">
        <v>1200000</v>
      </c>
      <c r="K148" s="284" t="s">
        <v>232</v>
      </c>
    </row>
    <row r="149" spans="2:11" ht="16.5" hidden="1" customHeight="1" x14ac:dyDescent="0.3">
      <c r="B149" s="767"/>
      <c r="C149" s="267" t="s">
        <v>126</v>
      </c>
      <c r="D149" s="259" t="s">
        <v>753</v>
      </c>
      <c r="E149" s="259" t="s">
        <v>1082</v>
      </c>
      <c r="F149" s="297" t="s">
        <v>733</v>
      </c>
      <c r="G149" s="297" t="s">
        <v>246</v>
      </c>
      <c r="H149" s="297">
        <v>10</v>
      </c>
      <c r="I149" s="298" t="s">
        <v>190</v>
      </c>
      <c r="J149" s="455">
        <v>30000</v>
      </c>
      <c r="K149" s="259" t="s">
        <v>753</v>
      </c>
    </row>
    <row r="150" spans="2:11" ht="16.5" hidden="1" customHeight="1" x14ac:dyDescent="0.3">
      <c r="B150" s="767"/>
      <c r="C150" s="267" t="s">
        <v>126</v>
      </c>
      <c r="D150" s="259" t="s">
        <v>763</v>
      </c>
      <c r="E150" s="259" t="s">
        <v>1057</v>
      </c>
      <c r="F150" s="297" t="s">
        <v>759</v>
      </c>
      <c r="G150" s="297" t="s">
        <v>760</v>
      </c>
      <c r="H150" s="297">
        <v>10</v>
      </c>
      <c r="I150" s="298" t="s">
        <v>190</v>
      </c>
      <c r="J150" s="455">
        <v>100000</v>
      </c>
      <c r="K150" s="259" t="s">
        <v>326</v>
      </c>
    </row>
    <row r="151" spans="2:11" ht="16.5" hidden="1" customHeight="1" x14ac:dyDescent="0.3">
      <c r="B151" s="767"/>
      <c r="C151" s="267" t="s">
        <v>126</v>
      </c>
      <c r="D151" s="259" t="s">
        <v>763</v>
      </c>
      <c r="E151" s="259" t="s">
        <v>1057</v>
      </c>
      <c r="F151" s="297" t="s">
        <v>759</v>
      </c>
      <c r="G151" s="297" t="s">
        <v>761</v>
      </c>
      <c r="H151" s="297">
        <v>10</v>
      </c>
      <c r="I151" s="298" t="s">
        <v>762</v>
      </c>
      <c r="J151" s="455">
        <v>100000</v>
      </c>
      <c r="K151" s="259" t="s">
        <v>326</v>
      </c>
    </row>
    <row r="152" spans="2:11" ht="17.25" hidden="1" customHeight="1" thickBot="1" x14ac:dyDescent="0.35">
      <c r="B152" s="768"/>
      <c r="C152" s="268" t="s">
        <v>126</v>
      </c>
      <c r="D152" s="548" t="s">
        <v>754</v>
      </c>
      <c r="E152" s="548" t="s">
        <v>1283</v>
      </c>
      <c r="F152" s="585" t="s">
        <v>755</v>
      </c>
      <c r="G152" s="585" t="s">
        <v>757</v>
      </c>
      <c r="H152" s="585">
        <v>200</v>
      </c>
      <c r="I152" s="586" t="s">
        <v>758</v>
      </c>
      <c r="J152" s="587">
        <v>4000000</v>
      </c>
      <c r="K152" s="548" t="s">
        <v>754</v>
      </c>
    </row>
    <row r="153" spans="2:11" ht="16.5" hidden="1" customHeight="1" x14ac:dyDescent="0.3">
      <c r="B153" s="766" t="s">
        <v>771</v>
      </c>
      <c r="C153" s="266" t="s">
        <v>126</v>
      </c>
      <c r="D153" s="284" t="s">
        <v>232</v>
      </c>
      <c r="E153" s="284" t="s">
        <v>1081</v>
      </c>
      <c r="F153" s="299" t="s">
        <v>772</v>
      </c>
      <c r="G153" s="299" t="s">
        <v>226</v>
      </c>
      <c r="H153" s="299">
        <v>400</v>
      </c>
      <c r="I153" s="322" t="s">
        <v>216</v>
      </c>
      <c r="J153" s="454">
        <v>1200000</v>
      </c>
      <c r="K153" s="284" t="s">
        <v>232</v>
      </c>
    </row>
    <row r="154" spans="2:11" ht="16.5" hidden="1" customHeight="1" x14ac:dyDescent="0.3">
      <c r="B154" s="767"/>
      <c r="C154" s="267" t="s">
        <v>126</v>
      </c>
      <c r="D154" s="259" t="s">
        <v>134</v>
      </c>
      <c r="E154" s="259" t="s">
        <v>1082</v>
      </c>
      <c r="F154" s="297" t="s">
        <v>139</v>
      </c>
      <c r="G154" s="297" t="s">
        <v>246</v>
      </c>
      <c r="H154" s="297">
        <v>10</v>
      </c>
      <c r="I154" s="298" t="s">
        <v>133</v>
      </c>
      <c r="J154" s="455">
        <v>30000</v>
      </c>
      <c r="K154" s="259" t="s">
        <v>134</v>
      </c>
    </row>
    <row r="155" spans="2:11" ht="16.5" hidden="1" customHeight="1" x14ac:dyDescent="0.3">
      <c r="B155" s="767"/>
      <c r="C155" s="295" t="s">
        <v>234</v>
      </c>
      <c r="D155" s="218" t="s">
        <v>787</v>
      </c>
      <c r="E155" s="218" t="s">
        <v>1284</v>
      </c>
      <c r="F155" s="390" t="s">
        <v>733</v>
      </c>
      <c r="G155" s="390" t="s">
        <v>734</v>
      </c>
      <c r="H155" s="390">
        <v>1</v>
      </c>
      <c r="I155" s="331" t="s">
        <v>786</v>
      </c>
      <c r="J155" s="458">
        <v>170000</v>
      </c>
      <c r="K155" s="218" t="s">
        <v>787</v>
      </c>
    </row>
    <row r="156" spans="2:11" ht="17.25" hidden="1" customHeight="1" thickBot="1" x14ac:dyDescent="0.35">
      <c r="B156" s="768"/>
      <c r="C156" s="359" t="s">
        <v>126</v>
      </c>
      <c r="D156" s="248" t="s">
        <v>776</v>
      </c>
      <c r="E156" s="248" t="s">
        <v>1048</v>
      </c>
      <c r="F156" s="300" t="s">
        <v>773</v>
      </c>
      <c r="G156" s="300" t="s">
        <v>774</v>
      </c>
      <c r="H156" s="300">
        <v>1</v>
      </c>
      <c r="I156" s="294" t="s">
        <v>775</v>
      </c>
      <c r="J156" s="457">
        <v>170000</v>
      </c>
      <c r="K156" s="248" t="s">
        <v>776</v>
      </c>
    </row>
    <row r="157" spans="2:11" ht="16.5" hidden="1" customHeight="1" x14ac:dyDescent="0.3">
      <c r="B157" s="766" t="s">
        <v>188</v>
      </c>
      <c r="C157" s="266" t="s">
        <v>126</v>
      </c>
      <c r="D157" s="284" t="s">
        <v>232</v>
      </c>
      <c r="E157" s="284" t="s">
        <v>1081</v>
      </c>
      <c r="F157" s="299" t="s">
        <v>135</v>
      </c>
      <c r="G157" s="299" t="s">
        <v>226</v>
      </c>
      <c r="H157" s="299">
        <v>400</v>
      </c>
      <c r="I157" s="322" t="s">
        <v>216</v>
      </c>
      <c r="J157" s="454">
        <v>1200000</v>
      </c>
      <c r="K157" s="284" t="s">
        <v>232</v>
      </c>
    </row>
    <row r="158" spans="2:11" ht="16.5" hidden="1" customHeight="1" x14ac:dyDescent="0.3">
      <c r="B158" s="767"/>
      <c r="C158" s="267" t="s">
        <v>126</v>
      </c>
      <c r="D158" s="259" t="s">
        <v>134</v>
      </c>
      <c r="E158" s="259" t="s">
        <v>1082</v>
      </c>
      <c r="F158" s="297" t="s">
        <v>139</v>
      </c>
      <c r="G158" s="297" t="s">
        <v>246</v>
      </c>
      <c r="H158" s="297">
        <v>10</v>
      </c>
      <c r="I158" s="298" t="s">
        <v>133</v>
      </c>
      <c r="J158" s="455">
        <v>30000</v>
      </c>
      <c r="K158" s="259" t="s">
        <v>134</v>
      </c>
    </row>
    <row r="159" spans="2:11" ht="16.5" hidden="1" customHeight="1" x14ac:dyDescent="0.3">
      <c r="B159" s="767"/>
      <c r="C159" s="295" t="s">
        <v>234</v>
      </c>
      <c r="D159" s="218" t="s">
        <v>613</v>
      </c>
      <c r="E159" s="218" t="s">
        <v>1057</v>
      </c>
      <c r="F159" s="390" t="s">
        <v>614</v>
      </c>
      <c r="G159" s="390" t="s">
        <v>480</v>
      </c>
      <c r="H159" s="390">
        <v>10</v>
      </c>
      <c r="I159" s="331" t="s">
        <v>190</v>
      </c>
      <c r="J159" s="458">
        <v>100000</v>
      </c>
      <c r="K159" s="218" t="s">
        <v>613</v>
      </c>
    </row>
    <row r="160" spans="2:11" ht="16.5" hidden="1" customHeight="1" x14ac:dyDescent="0.3">
      <c r="B160" s="767"/>
      <c r="C160" s="295" t="s">
        <v>234</v>
      </c>
      <c r="D160" s="218" t="s">
        <v>613</v>
      </c>
      <c r="E160" s="218" t="s">
        <v>1057</v>
      </c>
      <c r="F160" s="390" t="s">
        <v>614</v>
      </c>
      <c r="G160" s="390" t="s">
        <v>795</v>
      </c>
      <c r="H160" s="390">
        <v>10</v>
      </c>
      <c r="I160" s="331" t="s">
        <v>796</v>
      </c>
      <c r="J160" s="458">
        <v>100000</v>
      </c>
      <c r="K160" s="218" t="s">
        <v>613</v>
      </c>
    </row>
    <row r="161" spans="2:11" ht="17.25" hidden="1" customHeight="1" thickBot="1" x14ac:dyDescent="0.35">
      <c r="B161" s="768"/>
      <c r="C161" s="359" t="s">
        <v>234</v>
      </c>
      <c r="D161" s="248" t="s">
        <v>790</v>
      </c>
      <c r="E161" s="248" t="s">
        <v>1285</v>
      </c>
      <c r="F161" s="300" t="s">
        <v>139</v>
      </c>
      <c r="G161" s="300" t="s">
        <v>255</v>
      </c>
      <c r="H161" s="300">
        <v>10</v>
      </c>
      <c r="I161" s="294" t="s">
        <v>216</v>
      </c>
      <c r="J161" s="457">
        <v>30000</v>
      </c>
      <c r="K161" s="248" t="s">
        <v>790</v>
      </c>
    </row>
    <row r="162" spans="2:11" ht="16.5" hidden="1" customHeight="1" x14ac:dyDescent="0.3">
      <c r="B162" s="766" t="s">
        <v>806</v>
      </c>
      <c r="C162" s="266" t="s">
        <v>126</v>
      </c>
      <c r="D162" s="284" t="s">
        <v>232</v>
      </c>
      <c r="E162" s="284" t="s">
        <v>1081</v>
      </c>
      <c r="F162" s="299" t="s">
        <v>135</v>
      </c>
      <c r="G162" s="299" t="s">
        <v>226</v>
      </c>
      <c r="H162" s="299">
        <v>400</v>
      </c>
      <c r="I162" s="322" t="s">
        <v>216</v>
      </c>
      <c r="J162" s="454">
        <v>1200000</v>
      </c>
      <c r="K162" s="284" t="s">
        <v>232</v>
      </c>
    </row>
    <row r="163" spans="2:11" ht="17.25" hidden="1" customHeight="1" thickBot="1" x14ac:dyDescent="0.35">
      <c r="B163" s="768"/>
      <c r="C163" s="359" t="s">
        <v>126</v>
      </c>
      <c r="D163" s="248" t="s">
        <v>134</v>
      </c>
      <c r="E163" s="248" t="s">
        <v>1082</v>
      </c>
      <c r="F163" s="300" t="s">
        <v>139</v>
      </c>
      <c r="G163" s="300" t="s">
        <v>246</v>
      </c>
      <c r="H163" s="300">
        <v>10</v>
      </c>
      <c r="I163" s="294" t="s">
        <v>133</v>
      </c>
      <c r="J163" s="457">
        <v>30000</v>
      </c>
      <c r="K163" s="248" t="s">
        <v>134</v>
      </c>
    </row>
    <row r="164" spans="2:11" ht="16.5" hidden="1" customHeight="1" x14ac:dyDescent="0.3">
      <c r="B164" s="766" t="s">
        <v>811</v>
      </c>
      <c r="C164" s="266" t="s">
        <v>126</v>
      </c>
      <c r="D164" s="284" t="s">
        <v>232</v>
      </c>
      <c r="E164" s="284" t="s">
        <v>1081</v>
      </c>
      <c r="F164" s="299" t="s">
        <v>135</v>
      </c>
      <c r="G164" s="299" t="s">
        <v>226</v>
      </c>
      <c r="H164" s="299">
        <v>400</v>
      </c>
      <c r="I164" s="322" t="s">
        <v>216</v>
      </c>
      <c r="J164" s="454">
        <v>1200000</v>
      </c>
      <c r="K164" s="284" t="s">
        <v>232</v>
      </c>
    </row>
    <row r="165" spans="2:11" ht="16.5" hidden="1" customHeight="1" x14ac:dyDescent="0.3">
      <c r="B165" s="767"/>
      <c r="C165" s="295" t="s">
        <v>234</v>
      </c>
      <c r="D165" s="263" t="s">
        <v>753</v>
      </c>
      <c r="E165" s="263" t="s">
        <v>1082</v>
      </c>
      <c r="F165" s="598" t="s">
        <v>733</v>
      </c>
      <c r="G165" s="598" t="s">
        <v>246</v>
      </c>
      <c r="H165" s="598">
        <v>10</v>
      </c>
      <c r="I165" s="483" t="s">
        <v>190</v>
      </c>
      <c r="J165" s="599">
        <v>30000</v>
      </c>
      <c r="K165" s="263" t="s">
        <v>753</v>
      </c>
    </row>
    <row r="166" spans="2:11" ht="16.5" hidden="1" customHeight="1" x14ac:dyDescent="0.3">
      <c r="B166" s="767"/>
      <c r="C166" s="267" t="s">
        <v>234</v>
      </c>
      <c r="D166" s="259" t="s">
        <v>815</v>
      </c>
      <c r="E166" s="259" t="s">
        <v>1286</v>
      </c>
      <c r="F166" s="297" t="s">
        <v>817</v>
      </c>
      <c r="G166" s="297" t="s">
        <v>818</v>
      </c>
      <c r="H166" s="297">
        <v>15</v>
      </c>
      <c r="I166" s="298" t="s">
        <v>190</v>
      </c>
      <c r="J166" s="455">
        <v>195000</v>
      </c>
      <c r="K166" s="259" t="s">
        <v>815</v>
      </c>
    </row>
    <row r="167" spans="2:11" ht="16.5" hidden="1" customHeight="1" x14ac:dyDescent="0.3">
      <c r="B167" s="767"/>
      <c r="C167" s="267" t="s">
        <v>234</v>
      </c>
      <c r="D167" s="259" t="s">
        <v>816</v>
      </c>
      <c r="E167" s="259" t="s">
        <v>1287</v>
      </c>
      <c r="F167" s="297" t="s">
        <v>817</v>
      </c>
      <c r="G167" s="297" t="s">
        <v>818</v>
      </c>
      <c r="H167" s="297">
        <v>5</v>
      </c>
      <c r="I167" s="298" t="s">
        <v>190</v>
      </c>
      <c r="J167" s="599">
        <v>65000</v>
      </c>
      <c r="K167" s="259" t="s">
        <v>816</v>
      </c>
    </row>
    <row r="168" spans="2:11" ht="17.25" hidden="1" customHeight="1" thickBot="1" x14ac:dyDescent="0.35">
      <c r="B168" s="768"/>
      <c r="C168" s="359" t="s">
        <v>126</v>
      </c>
      <c r="D168" s="248" t="s">
        <v>812</v>
      </c>
      <c r="E168" s="248" t="s">
        <v>1288</v>
      </c>
      <c r="F168" s="300" t="s">
        <v>813</v>
      </c>
      <c r="G168" s="300" t="s">
        <v>814</v>
      </c>
      <c r="H168" s="300">
        <v>1</v>
      </c>
      <c r="I168" s="294" t="s">
        <v>133</v>
      </c>
      <c r="J168" s="457">
        <v>15000</v>
      </c>
      <c r="K168" s="248" t="s">
        <v>812</v>
      </c>
    </row>
    <row r="169" spans="2:11" ht="16.5" hidden="1" customHeight="1" x14ac:dyDescent="0.3">
      <c r="B169" s="766" t="s">
        <v>241</v>
      </c>
      <c r="C169" s="266" t="s">
        <v>126</v>
      </c>
      <c r="D169" s="284" t="s">
        <v>232</v>
      </c>
      <c r="E169" s="284" t="s">
        <v>1081</v>
      </c>
      <c r="F169" s="299" t="s">
        <v>135</v>
      </c>
      <c r="G169" s="299" t="s">
        <v>226</v>
      </c>
      <c r="H169" s="299">
        <v>400</v>
      </c>
      <c r="I169" s="322" t="s">
        <v>216</v>
      </c>
      <c r="J169" s="454">
        <v>1200000</v>
      </c>
      <c r="K169" s="284" t="s">
        <v>232</v>
      </c>
    </row>
    <row r="170" spans="2:11" ht="17.25" hidden="1" customHeight="1" thickBot="1" x14ac:dyDescent="0.35">
      <c r="B170" s="768"/>
      <c r="C170" s="359" t="s">
        <v>126</v>
      </c>
      <c r="D170" s="248" t="s">
        <v>134</v>
      </c>
      <c r="E170" s="248" t="s">
        <v>1082</v>
      </c>
      <c r="F170" s="300" t="s">
        <v>139</v>
      </c>
      <c r="G170" s="300" t="s">
        <v>246</v>
      </c>
      <c r="H170" s="300">
        <v>10</v>
      </c>
      <c r="I170" s="294" t="s">
        <v>133</v>
      </c>
      <c r="J170" s="457">
        <v>30000</v>
      </c>
      <c r="K170" s="248" t="s">
        <v>134</v>
      </c>
    </row>
    <row r="171" spans="2:11" ht="16.5" hidden="1" customHeight="1" x14ac:dyDescent="0.3">
      <c r="B171" s="766" t="s">
        <v>829</v>
      </c>
      <c r="C171" s="266" t="s">
        <v>126</v>
      </c>
      <c r="D171" s="284" t="s">
        <v>232</v>
      </c>
      <c r="E171" s="284" t="s">
        <v>1081</v>
      </c>
      <c r="F171" s="299" t="s">
        <v>135</v>
      </c>
      <c r="G171" s="299" t="s">
        <v>226</v>
      </c>
      <c r="H171" s="299">
        <v>400</v>
      </c>
      <c r="I171" s="322" t="s">
        <v>216</v>
      </c>
      <c r="J171" s="454">
        <v>1200000</v>
      </c>
      <c r="K171" s="284" t="s">
        <v>232</v>
      </c>
    </row>
    <row r="172" spans="2:11" ht="16.5" hidden="1" customHeight="1" x14ac:dyDescent="0.3">
      <c r="B172" s="767"/>
      <c r="C172" s="267" t="s">
        <v>126</v>
      </c>
      <c r="D172" s="259" t="s">
        <v>134</v>
      </c>
      <c r="E172" s="259" t="s">
        <v>1082</v>
      </c>
      <c r="F172" s="297" t="s">
        <v>139</v>
      </c>
      <c r="G172" s="297" t="s">
        <v>246</v>
      </c>
      <c r="H172" s="297">
        <v>10</v>
      </c>
      <c r="I172" s="298" t="s">
        <v>133</v>
      </c>
      <c r="J172" s="455">
        <v>30000</v>
      </c>
      <c r="K172" s="259" t="s">
        <v>134</v>
      </c>
    </row>
    <row r="173" spans="2:11" ht="16.5" hidden="1" customHeight="1" x14ac:dyDescent="0.3">
      <c r="B173" s="767"/>
      <c r="C173" s="267" t="s">
        <v>126</v>
      </c>
      <c r="D173" s="259" t="s">
        <v>830</v>
      </c>
      <c r="E173" s="259" t="s">
        <v>1289</v>
      </c>
      <c r="F173" s="297" t="s">
        <v>831</v>
      </c>
      <c r="G173" s="297" t="s">
        <v>833</v>
      </c>
      <c r="H173" s="297">
        <v>10</v>
      </c>
      <c r="I173" s="298" t="s">
        <v>841</v>
      </c>
      <c r="J173" s="455">
        <v>50000</v>
      </c>
      <c r="K173" s="259" t="s">
        <v>830</v>
      </c>
    </row>
    <row r="174" spans="2:11" ht="16.5" hidden="1" customHeight="1" x14ac:dyDescent="0.3">
      <c r="B174" s="767"/>
      <c r="C174" s="296" t="s">
        <v>126</v>
      </c>
      <c r="D174" s="291" t="s">
        <v>830</v>
      </c>
      <c r="E174" s="291" t="s">
        <v>1289</v>
      </c>
      <c r="F174" s="592" t="s">
        <v>831</v>
      </c>
      <c r="G174" s="592" t="s">
        <v>835</v>
      </c>
      <c r="H174" s="592">
        <v>25</v>
      </c>
      <c r="I174" s="593" t="s">
        <v>841</v>
      </c>
      <c r="J174" s="594">
        <v>125000</v>
      </c>
      <c r="K174" s="291" t="s">
        <v>830</v>
      </c>
    </row>
    <row r="175" spans="2:11" ht="16.5" hidden="1" customHeight="1" x14ac:dyDescent="0.3">
      <c r="B175" s="767"/>
      <c r="C175" s="296" t="s">
        <v>126</v>
      </c>
      <c r="D175" s="291" t="s">
        <v>830</v>
      </c>
      <c r="E175" s="291" t="s">
        <v>1289</v>
      </c>
      <c r="F175" s="592" t="s">
        <v>831</v>
      </c>
      <c r="G175" s="592" t="s">
        <v>837</v>
      </c>
      <c r="H175" s="592">
        <v>10</v>
      </c>
      <c r="I175" s="593" t="s">
        <v>841</v>
      </c>
      <c r="J175" s="594">
        <v>300000</v>
      </c>
      <c r="K175" s="291" t="s">
        <v>830</v>
      </c>
    </row>
    <row r="176" spans="2:11" ht="17.25" hidden="1" customHeight="1" thickBot="1" x14ac:dyDescent="0.35">
      <c r="B176" s="768"/>
      <c r="C176" s="268" t="s">
        <v>126</v>
      </c>
      <c r="D176" s="548" t="s">
        <v>830</v>
      </c>
      <c r="E176" s="548" t="s">
        <v>1289</v>
      </c>
      <c r="F176" s="585" t="s">
        <v>831</v>
      </c>
      <c r="G176" s="585" t="s">
        <v>839</v>
      </c>
      <c r="H176" s="585">
        <v>10</v>
      </c>
      <c r="I176" s="586" t="s">
        <v>841</v>
      </c>
      <c r="J176" s="587">
        <v>100000</v>
      </c>
      <c r="K176" s="548" t="s">
        <v>830</v>
      </c>
    </row>
    <row r="177" spans="2:11" ht="16.5" hidden="1" customHeight="1" x14ac:dyDescent="0.3">
      <c r="B177" s="766" t="s">
        <v>845</v>
      </c>
      <c r="C177" s="266" t="s">
        <v>126</v>
      </c>
      <c r="D177" s="284" t="s">
        <v>232</v>
      </c>
      <c r="E177" s="284" t="s">
        <v>1081</v>
      </c>
      <c r="F177" s="299" t="s">
        <v>135</v>
      </c>
      <c r="G177" s="299" t="s">
        <v>226</v>
      </c>
      <c r="H177" s="299">
        <v>400</v>
      </c>
      <c r="I177" s="322" t="s">
        <v>216</v>
      </c>
      <c r="J177" s="454">
        <v>1200000</v>
      </c>
      <c r="K177" s="284" t="s">
        <v>232</v>
      </c>
    </row>
    <row r="178" spans="2:11" ht="17.25" hidden="1" customHeight="1" thickBot="1" x14ac:dyDescent="0.35">
      <c r="B178" s="768"/>
      <c r="C178" s="359" t="s">
        <v>126</v>
      </c>
      <c r="D178" s="248" t="s">
        <v>134</v>
      </c>
      <c r="E178" s="248" t="s">
        <v>1082</v>
      </c>
      <c r="F178" s="300" t="s">
        <v>139</v>
      </c>
      <c r="G178" s="300" t="s">
        <v>246</v>
      </c>
      <c r="H178" s="300">
        <v>10</v>
      </c>
      <c r="I178" s="294" t="s">
        <v>133</v>
      </c>
      <c r="J178" s="457">
        <v>30000</v>
      </c>
      <c r="K178" s="248" t="s">
        <v>134</v>
      </c>
    </row>
    <row r="179" spans="2:11" ht="16.5" hidden="1" customHeight="1" x14ac:dyDescent="0.3">
      <c r="B179" s="766" t="s">
        <v>851</v>
      </c>
      <c r="C179" s="266" t="s">
        <v>126</v>
      </c>
      <c r="D179" s="284" t="s">
        <v>232</v>
      </c>
      <c r="E179" s="284" t="s">
        <v>1081</v>
      </c>
      <c r="F179" s="299" t="s">
        <v>135</v>
      </c>
      <c r="G179" s="299" t="s">
        <v>226</v>
      </c>
      <c r="H179" s="299">
        <v>400</v>
      </c>
      <c r="I179" s="322" t="s">
        <v>216</v>
      </c>
      <c r="J179" s="454">
        <v>1200000</v>
      </c>
      <c r="K179" s="284" t="s">
        <v>232</v>
      </c>
    </row>
    <row r="180" spans="2:11" ht="16.5" hidden="1" customHeight="1" x14ac:dyDescent="0.3">
      <c r="B180" s="767"/>
      <c r="C180" s="267" t="s">
        <v>126</v>
      </c>
      <c r="D180" s="259" t="s">
        <v>134</v>
      </c>
      <c r="E180" s="259" t="s">
        <v>1082</v>
      </c>
      <c r="F180" s="297" t="s">
        <v>139</v>
      </c>
      <c r="G180" s="297" t="s">
        <v>246</v>
      </c>
      <c r="H180" s="297">
        <v>10</v>
      </c>
      <c r="I180" s="298" t="s">
        <v>133</v>
      </c>
      <c r="J180" s="455">
        <v>30000</v>
      </c>
      <c r="K180" s="259" t="s">
        <v>134</v>
      </c>
    </row>
    <row r="181" spans="2:11" ht="16.5" hidden="1" customHeight="1" x14ac:dyDescent="0.3">
      <c r="B181" s="767"/>
      <c r="C181" s="267" t="s">
        <v>126</v>
      </c>
      <c r="D181" s="259" t="s">
        <v>855</v>
      </c>
      <c r="E181" s="259" t="s">
        <v>1290</v>
      </c>
      <c r="F181" s="297" t="s">
        <v>135</v>
      </c>
      <c r="G181" s="297" t="s">
        <v>852</v>
      </c>
      <c r="H181" s="297">
        <v>200</v>
      </c>
      <c r="I181" s="298" t="s">
        <v>258</v>
      </c>
      <c r="J181" s="455">
        <v>4000000</v>
      </c>
      <c r="K181" s="259" t="s">
        <v>855</v>
      </c>
    </row>
    <row r="182" spans="2:11" ht="16.5" hidden="1" customHeight="1" x14ac:dyDescent="0.3">
      <c r="B182" s="767"/>
      <c r="C182" s="296" t="s">
        <v>126</v>
      </c>
      <c r="D182" s="259" t="s">
        <v>855</v>
      </c>
      <c r="E182" s="259" t="s">
        <v>1290</v>
      </c>
      <c r="F182" s="592" t="s">
        <v>135</v>
      </c>
      <c r="G182" s="592" t="s">
        <v>853</v>
      </c>
      <c r="H182" s="592">
        <v>100</v>
      </c>
      <c r="I182" s="593" t="s">
        <v>258</v>
      </c>
      <c r="J182" s="594">
        <v>500000</v>
      </c>
      <c r="K182" s="259" t="s">
        <v>855</v>
      </c>
    </row>
    <row r="183" spans="2:11" ht="17.25" hidden="1" customHeight="1" thickBot="1" x14ac:dyDescent="0.35">
      <c r="B183" s="768"/>
      <c r="C183" s="268" t="s">
        <v>126</v>
      </c>
      <c r="D183" s="259" t="s">
        <v>855</v>
      </c>
      <c r="E183" s="259" t="s">
        <v>1290</v>
      </c>
      <c r="F183" s="585" t="s">
        <v>135</v>
      </c>
      <c r="G183" s="585" t="s">
        <v>854</v>
      </c>
      <c r="H183" s="585">
        <v>60</v>
      </c>
      <c r="I183" s="586" t="s">
        <v>258</v>
      </c>
      <c r="J183" s="587">
        <v>510000</v>
      </c>
      <c r="K183" s="259" t="s">
        <v>855</v>
      </c>
    </row>
    <row r="184" spans="2:11" ht="16.5" hidden="1" customHeight="1" x14ac:dyDescent="0.3">
      <c r="B184" s="766" t="s">
        <v>856</v>
      </c>
      <c r="C184" s="266" t="s">
        <v>126</v>
      </c>
      <c r="D184" s="284" t="s">
        <v>232</v>
      </c>
      <c r="E184" s="284" t="s">
        <v>1081</v>
      </c>
      <c r="F184" s="299" t="s">
        <v>135</v>
      </c>
      <c r="G184" s="299" t="s">
        <v>226</v>
      </c>
      <c r="H184" s="299">
        <v>400</v>
      </c>
      <c r="I184" s="322" t="s">
        <v>216</v>
      </c>
      <c r="J184" s="454">
        <v>1200000</v>
      </c>
      <c r="K184" s="284" t="s">
        <v>232</v>
      </c>
    </row>
    <row r="185" spans="2:11" ht="16.5" hidden="1" customHeight="1" x14ac:dyDescent="0.3">
      <c r="B185" s="767"/>
      <c r="C185" s="267" t="s">
        <v>126</v>
      </c>
      <c r="D185" s="259" t="s">
        <v>134</v>
      </c>
      <c r="E185" s="259" t="s">
        <v>1082</v>
      </c>
      <c r="F185" s="297" t="s">
        <v>139</v>
      </c>
      <c r="G185" s="297" t="s">
        <v>246</v>
      </c>
      <c r="H185" s="297">
        <v>10</v>
      </c>
      <c r="I185" s="298" t="s">
        <v>133</v>
      </c>
      <c r="J185" s="455">
        <v>30000</v>
      </c>
      <c r="K185" s="259" t="s">
        <v>134</v>
      </c>
    </row>
    <row r="186" spans="2:11" ht="17.25" hidden="1" customHeight="1" thickBot="1" x14ac:dyDescent="0.35">
      <c r="B186" s="768"/>
      <c r="C186" s="268" t="s">
        <v>126</v>
      </c>
      <c r="D186" s="248" t="s">
        <v>613</v>
      </c>
      <c r="E186" s="248" t="s">
        <v>1057</v>
      </c>
      <c r="F186" s="300" t="s">
        <v>614</v>
      </c>
      <c r="G186" s="300" t="s">
        <v>795</v>
      </c>
      <c r="H186" s="300">
        <v>10</v>
      </c>
      <c r="I186" s="294" t="s">
        <v>796</v>
      </c>
      <c r="J186" s="457">
        <v>100000</v>
      </c>
      <c r="K186" s="248" t="s">
        <v>613</v>
      </c>
    </row>
    <row r="187" spans="2:11" x14ac:dyDescent="0.3">
      <c r="B187" s="766" t="s">
        <v>894</v>
      </c>
      <c r="C187" s="266" t="s">
        <v>126</v>
      </c>
      <c r="D187" s="284" t="s">
        <v>1081</v>
      </c>
      <c r="E187" s="284" t="s">
        <v>1081</v>
      </c>
      <c r="F187" s="299" t="s">
        <v>135</v>
      </c>
      <c r="G187" s="299" t="s">
        <v>226</v>
      </c>
      <c r="H187" s="299">
        <v>400</v>
      </c>
      <c r="I187" s="322" t="s">
        <v>216</v>
      </c>
      <c r="J187" s="454">
        <v>1200000</v>
      </c>
      <c r="K187" s="284" t="s">
        <v>232</v>
      </c>
    </row>
    <row r="188" spans="2:11" x14ac:dyDescent="0.3">
      <c r="B188" s="767"/>
      <c r="C188" s="267" t="s">
        <v>126</v>
      </c>
      <c r="D188" s="259" t="s">
        <v>1082</v>
      </c>
      <c r="E188" s="259" t="s">
        <v>1082</v>
      </c>
      <c r="F188" s="297" t="s">
        <v>139</v>
      </c>
      <c r="G188" s="297" t="s">
        <v>246</v>
      </c>
      <c r="H188" s="297">
        <v>10</v>
      </c>
      <c r="I188" s="298" t="s">
        <v>133</v>
      </c>
      <c r="J188" s="455">
        <v>30000</v>
      </c>
      <c r="K188" s="259" t="s">
        <v>134</v>
      </c>
    </row>
    <row r="189" spans="2:11" x14ac:dyDescent="0.3">
      <c r="B189" s="767"/>
      <c r="C189" s="267" t="s">
        <v>126</v>
      </c>
      <c r="D189" s="259" t="s">
        <v>1083</v>
      </c>
      <c r="E189" s="259" t="s">
        <v>1083</v>
      </c>
      <c r="F189" s="297" t="s">
        <v>733</v>
      </c>
      <c r="G189" s="297" t="s">
        <v>734</v>
      </c>
      <c r="H189" s="297">
        <v>2.5</v>
      </c>
      <c r="I189" s="298" t="s">
        <v>786</v>
      </c>
      <c r="J189" s="455">
        <v>600000</v>
      </c>
      <c r="K189" s="259" t="s">
        <v>895</v>
      </c>
    </row>
    <row r="190" spans="2:11" x14ac:dyDescent="0.3">
      <c r="B190" s="767"/>
      <c r="C190" s="267" t="s">
        <v>126</v>
      </c>
      <c r="D190" s="259" t="s">
        <v>1084</v>
      </c>
      <c r="E190" s="259" t="s">
        <v>1084</v>
      </c>
      <c r="F190" s="297" t="s">
        <v>900</v>
      </c>
      <c r="G190" s="297" t="s">
        <v>901</v>
      </c>
      <c r="H190" s="297">
        <v>9</v>
      </c>
      <c r="I190" s="298" t="s">
        <v>899</v>
      </c>
      <c r="J190" s="455">
        <v>132000</v>
      </c>
      <c r="K190" s="259" t="s">
        <v>344</v>
      </c>
    </row>
    <row r="191" spans="2:11" ht="17.25" thickBot="1" x14ac:dyDescent="0.35">
      <c r="B191" s="768"/>
      <c r="C191" s="268" t="s">
        <v>126</v>
      </c>
      <c r="D191" s="248" t="s">
        <v>1085</v>
      </c>
      <c r="E191" s="248" t="s">
        <v>1085</v>
      </c>
      <c r="F191" s="300" t="s">
        <v>896</v>
      </c>
      <c r="G191" s="300" t="s">
        <v>902</v>
      </c>
      <c r="H191" s="300">
        <v>5</v>
      </c>
      <c r="I191" s="294" t="s">
        <v>899</v>
      </c>
      <c r="J191" s="457">
        <v>750000</v>
      </c>
      <c r="K191" s="248" t="s">
        <v>903</v>
      </c>
    </row>
    <row r="192" spans="2:11" x14ac:dyDescent="0.3">
      <c r="B192" s="766" t="s">
        <v>910</v>
      </c>
      <c r="C192" s="266" t="s">
        <v>126</v>
      </c>
      <c r="D192" s="284" t="s">
        <v>1081</v>
      </c>
      <c r="E192" s="284" t="s">
        <v>1081</v>
      </c>
      <c r="F192" s="299" t="s">
        <v>135</v>
      </c>
      <c r="G192" s="299" t="s">
        <v>226</v>
      </c>
      <c r="H192" s="299">
        <v>400</v>
      </c>
      <c r="I192" s="322" t="s">
        <v>216</v>
      </c>
      <c r="J192" s="454">
        <v>1200000</v>
      </c>
      <c r="K192" s="284" t="s">
        <v>232</v>
      </c>
    </row>
    <row r="193" spans="2:11" x14ac:dyDescent="0.3">
      <c r="B193" s="767"/>
      <c r="C193" s="619" t="s">
        <v>234</v>
      </c>
      <c r="D193" s="263" t="s">
        <v>1082</v>
      </c>
      <c r="E193" s="263" t="s">
        <v>1082</v>
      </c>
      <c r="F193" s="598" t="s">
        <v>733</v>
      </c>
      <c r="G193" s="598" t="s">
        <v>246</v>
      </c>
      <c r="H193" s="598">
        <v>10</v>
      </c>
      <c r="I193" s="483" t="s">
        <v>190</v>
      </c>
      <c r="J193" s="599">
        <v>30000</v>
      </c>
      <c r="K193" s="263" t="s">
        <v>753</v>
      </c>
    </row>
    <row r="194" spans="2:11" x14ac:dyDescent="0.3">
      <c r="B194" s="767"/>
      <c r="C194" s="295" t="s">
        <v>234</v>
      </c>
      <c r="D194" s="218" t="s">
        <v>1086</v>
      </c>
      <c r="E194" s="218" t="s">
        <v>1086</v>
      </c>
      <c r="F194" s="390" t="s">
        <v>733</v>
      </c>
      <c r="G194" s="390" t="s">
        <v>734</v>
      </c>
      <c r="H194" s="390">
        <v>2.5</v>
      </c>
      <c r="I194" s="331" t="s">
        <v>786</v>
      </c>
      <c r="J194" s="458">
        <v>600000</v>
      </c>
      <c r="K194" s="218" t="s">
        <v>912</v>
      </c>
    </row>
    <row r="195" spans="2:11" x14ac:dyDescent="0.3">
      <c r="B195" s="767"/>
      <c r="C195" s="295" t="s">
        <v>234</v>
      </c>
      <c r="D195" s="218" t="s">
        <v>1087</v>
      </c>
      <c r="E195" s="218" t="s">
        <v>1087</v>
      </c>
      <c r="F195" s="390" t="s">
        <v>911</v>
      </c>
      <c r="G195" s="390" t="s">
        <v>734</v>
      </c>
      <c r="H195" s="390">
        <v>20</v>
      </c>
      <c r="I195" s="331" t="s">
        <v>913</v>
      </c>
      <c r="J195" s="458">
        <v>4800000</v>
      </c>
      <c r="K195" s="218" t="s">
        <v>293</v>
      </c>
    </row>
    <row r="196" spans="2:11" ht="17.25" thickBot="1" x14ac:dyDescent="0.35">
      <c r="B196" s="768"/>
      <c r="C196" s="359" t="s">
        <v>234</v>
      </c>
      <c r="D196" s="248" t="s">
        <v>1088</v>
      </c>
      <c r="E196" s="248" t="s">
        <v>1088</v>
      </c>
      <c r="F196" s="300" t="s">
        <v>733</v>
      </c>
      <c r="G196" s="300" t="s">
        <v>734</v>
      </c>
      <c r="H196" s="300">
        <v>7.5</v>
      </c>
      <c r="I196" s="294" t="s">
        <v>913</v>
      </c>
      <c r="J196" s="457">
        <v>1800000</v>
      </c>
      <c r="K196" s="248" t="s">
        <v>914</v>
      </c>
    </row>
    <row r="197" spans="2:11" x14ac:dyDescent="0.3">
      <c r="B197" s="766" t="s">
        <v>917</v>
      </c>
      <c r="C197" s="266" t="s">
        <v>126</v>
      </c>
      <c r="D197" s="284" t="s">
        <v>1081</v>
      </c>
      <c r="E197" s="284" t="s">
        <v>1081</v>
      </c>
      <c r="F197" s="299" t="s">
        <v>135</v>
      </c>
      <c r="G197" s="299" t="s">
        <v>226</v>
      </c>
      <c r="H197" s="299">
        <v>400</v>
      </c>
      <c r="I197" s="322" t="s">
        <v>216</v>
      </c>
      <c r="J197" s="454">
        <v>1200000</v>
      </c>
      <c r="K197" s="284" t="s">
        <v>232</v>
      </c>
    </row>
    <row r="198" spans="2:11" ht="17.25" thickBot="1" x14ac:dyDescent="0.35">
      <c r="B198" s="768"/>
      <c r="C198" s="359" t="s">
        <v>234</v>
      </c>
      <c r="D198" s="248" t="s">
        <v>1082</v>
      </c>
      <c r="E198" s="248" t="s">
        <v>1082</v>
      </c>
      <c r="F198" s="300" t="s">
        <v>733</v>
      </c>
      <c r="G198" s="300" t="s">
        <v>246</v>
      </c>
      <c r="H198" s="300">
        <v>10</v>
      </c>
      <c r="I198" s="294" t="s">
        <v>190</v>
      </c>
      <c r="J198" s="457">
        <v>30000</v>
      </c>
      <c r="K198" s="248" t="s">
        <v>753</v>
      </c>
    </row>
    <row r="199" spans="2:11" x14ac:dyDescent="0.3">
      <c r="B199" s="766" t="s">
        <v>923</v>
      </c>
      <c r="C199" s="266" t="s">
        <v>126</v>
      </c>
      <c r="D199" s="284" t="s">
        <v>1081</v>
      </c>
      <c r="E199" s="284" t="s">
        <v>1081</v>
      </c>
      <c r="F199" s="299" t="s">
        <v>135</v>
      </c>
      <c r="G199" s="299" t="s">
        <v>226</v>
      </c>
      <c r="H199" s="299">
        <v>400</v>
      </c>
      <c r="I199" s="322" t="s">
        <v>216</v>
      </c>
      <c r="J199" s="454">
        <v>1200000</v>
      </c>
      <c r="K199" s="284" t="s">
        <v>232</v>
      </c>
    </row>
    <row r="200" spans="2:11" x14ac:dyDescent="0.3">
      <c r="B200" s="767"/>
      <c r="C200" s="267" t="s">
        <v>126</v>
      </c>
      <c r="D200" s="259" t="s">
        <v>1082</v>
      </c>
      <c r="E200" s="259" t="s">
        <v>1082</v>
      </c>
      <c r="F200" s="297" t="s">
        <v>139</v>
      </c>
      <c r="G200" s="297" t="s">
        <v>246</v>
      </c>
      <c r="H200" s="297">
        <v>10</v>
      </c>
      <c r="I200" s="298" t="s">
        <v>133</v>
      </c>
      <c r="J200" s="455">
        <v>30000</v>
      </c>
      <c r="K200" s="259" t="s">
        <v>134</v>
      </c>
    </row>
    <row r="201" spans="2:11" ht="17.25" thickBot="1" x14ac:dyDescent="0.35">
      <c r="B201" s="768"/>
      <c r="C201" s="268" t="s">
        <v>126</v>
      </c>
      <c r="D201" s="248" t="s">
        <v>1056</v>
      </c>
      <c r="E201" s="248" t="s">
        <v>1056</v>
      </c>
      <c r="F201" s="300" t="s">
        <v>925</v>
      </c>
      <c r="G201" s="300" t="s">
        <v>924</v>
      </c>
      <c r="H201" s="300">
        <v>2</v>
      </c>
      <c r="I201" s="294" t="s">
        <v>133</v>
      </c>
      <c r="J201" s="457">
        <v>120000</v>
      </c>
      <c r="K201" s="248" t="s">
        <v>634</v>
      </c>
    </row>
    <row r="202" spans="2:11" x14ac:dyDescent="0.3">
      <c r="B202" s="766" t="s">
        <v>928</v>
      </c>
      <c r="C202" s="266" t="s">
        <v>126</v>
      </c>
      <c r="D202" s="284" t="s">
        <v>1081</v>
      </c>
      <c r="E202" s="284" t="s">
        <v>1081</v>
      </c>
      <c r="F202" s="299" t="s">
        <v>135</v>
      </c>
      <c r="G202" s="299" t="s">
        <v>226</v>
      </c>
      <c r="H202" s="299">
        <v>400</v>
      </c>
      <c r="I202" s="322" t="s">
        <v>216</v>
      </c>
      <c r="J202" s="454">
        <v>1200000</v>
      </c>
      <c r="K202" s="284" t="s">
        <v>232</v>
      </c>
    </row>
    <row r="203" spans="2:11" x14ac:dyDescent="0.3">
      <c r="B203" s="767"/>
      <c r="C203" s="267" t="s">
        <v>126</v>
      </c>
      <c r="D203" s="259" t="s">
        <v>1082</v>
      </c>
      <c r="E203" s="259" t="s">
        <v>1082</v>
      </c>
      <c r="F203" s="297" t="s">
        <v>139</v>
      </c>
      <c r="G203" s="297" t="s">
        <v>246</v>
      </c>
      <c r="H203" s="297">
        <v>10</v>
      </c>
      <c r="I203" s="298" t="s">
        <v>133</v>
      </c>
      <c r="J203" s="455">
        <v>30000</v>
      </c>
      <c r="K203" s="259" t="s">
        <v>134</v>
      </c>
    </row>
    <row r="204" spans="2:11" x14ac:dyDescent="0.3">
      <c r="B204" s="767"/>
      <c r="C204" s="267" t="s">
        <v>126</v>
      </c>
      <c r="D204" s="259" t="s">
        <v>1083</v>
      </c>
      <c r="E204" s="259" t="s">
        <v>1083</v>
      </c>
      <c r="F204" s="297" t="s">
        <v>139</v>
      </c>
      <c r="G204" s="297" t="s">
        <v>929</v>
      </c>
      <c r="H204" s="297">
        <v>10</v>
      </c>
      <c r="I204" s="298" t="s">
        <v>930</v>
      </c>
      <c r="J204" s="455">
        <v>2400000</v>
      </c>
      <c r="K204" s="259" t="s">
        <v>277</v>
      </c>
    </row>
    <row r="205" spans="2:11" x14ac:dyDescent="0.3">
      <c r="B205" s="767"/>
      <c r="C205" s="267" t="s">
        <v>126</v>
      </c>
      <c r="D205" s="259" t="s">
        <v>1057</v>
      </c>
      <c r="E205" s="259" t="s">
        <v>1057</v>
      </c>
      <c r="F205" s="297" t="s">
        <v>139</v>
      </c>
      <c r="G205" s="297" t="s">
        <v>929</v>
      </c>
      <c r="H205" s="297">
        <v>20</v>
      </c>
      <c r="I205" s="298" t="s">
        <v>931</v>
      </c>
      <c r="J205" s="455">
        <v>50000</v>
      </c>
      <c r="K205" s="259" t="s">
        <v>326</v>
      </c>
    </row>
    <row r="206" spans="2:11" ht="17.25" thickBot="1" x14ac:dyDescent="0.35">
      <c r="B206" s="768"/>
      <c r="C206" s="268" t="s">
        <v>126</v>
      </c>
      <c r="D206" s="248" t="s">
        <v>1057</v>
      </c>
      <c r="E206" s="248" t="s">
        <v>1057</v>
      </c>
      <c r="F206" s="300" t="s">
        <v>932</v>
      </c>
      <c r="G206" s="300" t="s">
        <v>933</v>
      </c>
      <c r="H206" s="300">
        <v>3</v>
      </c>
      <c r="I206" s="294" t="s">
        <v>934</v>
      </c>
      <c r="J206" s="457">
        <v>60000</v>
      </c>
      <c r="K206" s="248" t="s">
        <v>326</v>
      </c>
    </row>
    <row r="207" spans="2:11" x14ac:dyDescent="0.3">
      <c r="B207" s="766" t="s">
        <v>945</v>
      </c>
      <c r="C207" s="266" t="s">
        <v>126</v>
      </c>
      <c r="D207" s="284" t="s">
        <v>1081</v>
      </c>
      <c r="E207" s="284" t="s">
        <v>1081</v>
      </c>
      <c r="F207" s="299" t="s">
        <v>135</v>
      </c>
      <c r="G207" s="299" t="s">
        <v>226</v>
      </c>
      <c r="H207" s="299">
        <v>400</v>
      </c>
      <c r="I207" s="322" t="s">
        <v>216</v>
      </c>
      <c r="J207" s="454">
        <v>1200000</v>
      </c>
      <c r="K207" s="284" t="s">
        <v>232</v>
      </c>
    </row>
    <row r="208" spans="2:11" x14ac:dyDescent="0.3">
      <c r="B208" s="767"/>
      <c r="C208" s="267" t="s">
        <v>126</v>
      </c>
      <c r="D208" s="259" t="s">
        <v>1082</v>
      </c>
      <c r="E208" s="259" t="s">
        <v>1082</v>
      </c>
      <c r="F208" s="297" t="s">
        <v>139</v>
      </c>
      <c r="G208" s="297" t="s">
        <v>246</v>
      </c>
      <c r="H208" s="297">
        <v>10</v>
      </c>
      <c r="I208" s="298" t="s">
        <v>133</v>
      </c>
      <c r="J208" s="455">
        <v>30000</v>
      </c>
      <c r="K208" s="259" t="s">
        <v>134</v>
      </c>
    </row>
    <row r="209" spans="2:11" x14ac:dyDescent="0.3">
      <c r="B209" s="767"/>
      <c r="C209" s="267" t="s">
        <v>126</v>
      </c>
      <c r="D209" s="259" t="s">
        <v>1058</v>
      </c>
      <c r="E209" s="259" t="s">
        <v>1058</v>
      </c>
      <c r="F209" s="297" t="s">
        <v>947</v>
      </c>
      <c r="G209" s="297" t="s">
        <v>948</v>
      </c>
      <c r="H209" s="297">
        <v>160</v>
      </c>
      <c r="I209" s="298" t="s">
        <v>949</v>
      </c>
      <c r="J209" s="455">
        <v>240000</v>
      </c>
      <c r="K209" s="259" t="s">
        <v>946</v>
      </c>
    </row>
    <row r="210" spans="2:11" x14ac:dyDescent="0.3">
      <c r="B210" s="767"/>
      <c r="C210" s="267" t="s">
        <v>126</v>
      </c>
      <c r="D210" s="259" t="s">
        <v>1058</v>
      </c>
      <c r="E210" s="259" t="s">
        <v>1058</v>
      </c>
      <c r="F210" s="297" t="s">
        <v>950</v>
      </c>
      <c r="G210" s="297" t="s">
        <v>951</v>
      </c>
      <c r="H210" s="297">
        <v>3</v>
      </c>
      <c r="I210" s="298" t="s">
        <v>952</v>
      </c>
      <c r="J210" s="455">
        <v>2160000</v>
      </c>
      <c r="K210" s="259" t="s">
        <v>946</v>
      </c>
    </row>
    <row r="211" spans="2:11" x14ac:dyDescent="0.3">
      <c r="B211" s="767"/>
      <c r="C211" s="267" t="s">
        <v>126</v>
      </c>
      <c r="D211" s="259" t="s">
        <v>1058</v>
      </c>
      <c r="E211" s="259" t="s">
        <v>1058</v>
      </c>
      <c r="F211" s="297" t="s">
        <v>953</v>
      </c>
      <c r="G211" s="297" t="s">
        <v>954</v>
      </c>
      <c r="H211" s="297" t="s">
        <v>963</v>
      </c>
      <c r="I211" s="298" t="s">
        <v>964</v>
      </c>
      <c r="J211" s="621" t="s">
        <v>965</v>
      </c>
      <c r="K211" s="259" t="s">
        <v>946</v>
      </c>
    </row>
    <row r="212" spans="2:11" ht="17.25" thickBot="1" x14ac:dyDescent="0.35">
      <c r="B212" s="768"/>
      <c r="C212" s="268" t="s">
        <v>126</v>
      </c>
      <c r="D212" s="248" t="s">
        <v>1083</v>
      </c>
      <c r="E212" s="248" t="s">
        <v>1083</v>
      </c>
      <c r="F212" s="300" t="s">
        <v>955</v>
      </c>
      <c r="G212" s="300" t="s">
        <v>956</v>
      </c>
      <c r="H212" s="300">
        <v>4</v>
      </c>
      <c r="I212" s="294" t="s">
        <v>957</v>
      </c>
      <c r="J212" s="457">
        <v>80000</v>
      </c>
      <c r="K212" s="248" t="s">
        <v>277</v>
      </c>
    </row>
    <row r="213" spans="2:11" x14ac:dyDescent="0.3">
      <c r="B213" s="766" t="s">
        <v>970</v>
      </c>
      <c r="C213" s="266" t="s">
        <v>126</v>
      </c>
      <c r="D213" s="284" t="s">
        <v>1081</v>
      </c>
      <c r="E213" s="284" t="s">
        <v>1081</v>
      </c>
      <c r="F213" s="299" t="s">
        <v>135</v>
      </c>
      <c r="G213" s="299" t="s">
        <v>226</v>
      </c>
      <c r="H213" s="299">
        <v>400</v>
      </c>
      <c r="I213" s="322" t="s">
        <v>216</v>
      </c>
      <c r="J213" s="454">
        <v>1200000</v>
      </c>
      <c r="K213" s="284" t="s">
        <v>232</v>
      </c>
    </row>
    <row r="214" spans="2:11" x14ac:dyDescent="0.3">
      <c r="B214" s="767"/>
      <c r="C214" s="267" t="s">
        <v>126</v>
      </c>
      <c r="D214" s="259" t="s">
        <v>1082</v>
      </c>
      <c r="E214" s="259" t="s">
        <v>1082</v>
      </c>
      <c r="F214" s="297" t="s">
        <v>139</v>
      </c>
      <c r="G214" s="297" t="s">
        <v>246</v>
      </c>
      <c r="H214" s="297">
        <v>10</v>
      </c>
      <c r="I214" s="298" t="s">
        <v>133</v>
      </c>
      <c r="J214" s="455">
        <v>30000</v>
      </c>
      <c r="K214" s="259" t="s">
        <v>134</v>
      </c>
    </row>
    <row r="215" spans="2:11" x14ac:dyDescent="0.3">
      <c r="B215" s="767"/>
      <c r="C215" s="267" t="s">
        <v>126</v>
      </c>
      <c r="D215" s="259" t="s">
        <v>1089</v>
      </c>
      <c r="E215" s="259" t="s">
        <v>1089</v>
      </c>
      <c r="F215" s="297" t="s">
        <v>975</v>
      </c>
      <c r="G215" s="297" t="s">
        <v>977</v>
      </c>
      <c r="H215" s="297">
        <v>5</v>
      </c>
      <c r="I215" s="298" t="s">
        <v>976</v>
      </c>
      <c r="J215" s="455">
        <v>1200000</v>
      </c>
      <c r="K215" s="259" t="s">
        <v>1018</v>
      </c>
    </row>
    <row r="216" spans="2:11" x14ac:dyDescent="0.3">
      <c r="B216" s="767"/>
      <c r="C216" s="267" t="s">
        <v>126</v>
      </c>
      <c r="D216" s="259" t="s">
        <v>1089</v>
      </c>
      <c r="E216" s="259" t="s">
        <v>1089</v>
      </c>
      <c r="F216" s="297" t="s">
        <v>971</v>
      </c>
      <c r="G216" s="297" t="s">
        <v>978</v>
      </c>
      <c r="H216" s="297">
        <v>15</v>
      </c>
      <c r="I216" s="298" t="s">
        <v>979</v>
      </c>
      <c r="J216" s="455">
        <v>300000</v>
      </c>
      <c r="K216" s="259" t="s">
        <v>1018</v>
      </c>
    </row>
    <row r="217" spans="2:11" ht="17.25" thickBot="1" x14ac:dyDescent="0.35">
      <c r="B217" s="768"/>
      <c r="C217" s="268" t="s">
        <v>126</v>
      </c>
      <c r="D217" s="248" t="s">
        <v>1059</v>
      </c>
      <c r="E217" s="248" t="s">
        <v>1059</v>
      </c>
      <c r="F217" s="300" t="s">
        <v>973</v>
      </c>
      <c r="G217" s="300" t="s">
        <v>974</v>
      </c>
      <c r="H217" s="300">
        <v>2</v>
      </c>
      <c r="I217" s="294" t="s">
        <v>133</v>
      </c>
      <c r="J217" s="457">
        <v>50000</v>
      </c>
      <c r="K217" s="248" t="s">
        <v>972</v>
      </c>
    </row>
    <row r="218" spans="2:11" x14ac:dyDescent="0.3">
      <c r="B218" s="766" t="s">
        <v>991</v>
      </c>
      <c r="C218" s="266" t="s">
        <v>126</v>
      </c>
      <c r="D218" s="284" t="s">
        <v>1081</v>
      </c>
      <c r="E218" s="284" t="s">
        <v>1081</v>
      </c>
      <c r="F218" s="299" t="s">
        <v>135</v>
      </c>
      <c r="G218" s="299" t="s">
        <v>226</v>
      </c>
      <c r="H218" s="299">
        <v>400</v>
      </c>
      <c r="I218" s="322" t="s">
        <v>216</v>
      </c>
      <c r="J218" s="454">
        <v>1200000</v>
      </c>
      <c r="K218" s="284" t="s">
        <v>232</v>
      </c>
    </row>
    <row r="219" spans="2:11" x14ac:dyDescent="0.3">
      <c r="B219" s="767"/>
      <c r="C219" s="267" t="s">
        <v>126</v>
      </c>
      <c r="D219" s="259" t="s">
        <v>1082</v>
      </c>
      <c r="E219" s="259" t="s">
        <v>1082</v>
      </c>
      <c r="F219" s="297" t="s">
        <v>139</v>
      </c>
      <c r="G219" s="297" t="s">
        <v>246</v>
      </c>
      <c r="H219" s="297">
        <v>10</v>
      </c>
      <c r="I219" s="298" t="s">
        <v>133</v>
      </c>
      <c r="J219" s="455">
        <v>30000</v>
      </c>
      <c r="K219" s="259" t="s">
        <v>134</v>
      </c>
    </row>
    <row r="220" spans="2:11" x14ac:dyDescent="0.3">
      <c r="B220" s="767"/>
      <c r="C220" s="267" t="s">
        <v>126</v>
      </c>
      <c r="D220" s="259" t="s">
        <v>1090</v>
      </c>
      <c r="E220" s="259" t="s">
        <v>1090</v>
      </c>
      <c r="F220" s="297" t="s">
        <v>992</v>
      </c>
      <c r="G220" s="297" t="s">
        <v>993</v>
      </c>
      <c r="H220" s="297">
        <v>5</v>
      </c>
      <c r="I220" s="298" t="s">
        <v>994</v>
      </c>
      <c r="J220" s="455">
        <v>15000</v>
      </c>
      <c r="K220" s="259" t="s">
        <v>603</v>
      </c>
    </row>
    <row r="221" spans="2:11" x14ac:dyDescent="0.3">
      <c r="B221" s="767"/>
      <c r="C221" s="267" t="s">
        <v>126</v>
      </c>
      <c r="D221" s="259" t="s">
        <v>1060</v>
      </c>
      <c r="E221" s="259" t="s">
        <v>1060</v>
      </c>
      <c r="F221" s="297" t="s">
        <v>996</v>
      </c>
      <c r="G221" s="297" t="s">
        <v>997</v>
      </c>
      <c r="H221" s="297">
        <v>2</v>
      </c>
      <c r="I221" s="298" t="s">
        <v>998</v>
      </c>
      <c r="J221" s="455">
        <v>140000</v>
      </c>
      <c r="K221" s="259" t="s">
        <v>995</v>
      </c>
    </row>
    <row r="222" spans="2:11" x14ac:dyDescent="0.3">
      <c r="B222" s="767"/>
      <c r="C222" s="267" t="s">
        <v>126</v>
      </c>
      <c r="D222" s="259" t="s">
        <v>1060</v>
      </c>
      <c r="E222" s="259" t="s">
        <v>1060</v>
      </c>
      <c r="F222" s="297" t="s">
        <v>996</v>
      </c>
      <c r="G222" s="297" t="s">
        <v>999</v>
      </c>
      <c r="H222" s="297">
        <v>1</v>
      </c>
      <c r="I222" s="298" t="s">
        <v>998</v>
      </c>
      <c r="J222" s="455">
        <v>50000</v>
      </c>
      <c r="K222" s="259" t="s">
        <v>995</v>
      </c>
    </row>
    <row r="223" spans="2:11" x14ac:dyDescent="0.3">
      <c r="B223" s="767"/>
      <c r="C223" s="267" t="s">
        <v>126</v>
      </c>
      <c r="D223" s="259" t="s">
        <v>1060</v>
      </c>
      <c r="E223" s="259" t="s">
        <v>1060</v>
      </c>
      <c r="F223" s="297" t="s">
        <v>996</v>
      </c>
      <c r="G223" s="297" t="s">
        <v>1000</v>
      </c>
      <c r="H223" s="297">
        <v>1</v>
      </c>
      <c r="I223" s="298" t="s">
        <v>994</v>
      </c>
      <c r="J223" s="455">
        <v>60000</v>
      </c>
      <c r="K223" s="259" t="s">
        <v>995</v>
      </c>
    </row>
    <row r="224" spans="2:11" x14ac:dyDescent="0.3">
      <c r="B224" s="767"/>
      <c r="C224" s="295" t="s">
        <v>126</v>
      </c>
      <c r="D224" s="218" t="s">
        <v>1060</v>
      </c>
      <c r="E224" s="218" t="s">
        <v>1060</v>
      </c>
      <c r="F224" s="390" t="s">
        <v>996</v>
      </c>
      <c r="G224" s="390" t="s">
        <v>1001</v>
      </c>
      <c r="H224" s="390">
        <v>1</v>
      </c>
      <c r="I224" s="331" t="s">
        <v>998</v>
      </c>
      <c r="J224" s="458">
        <v>20000</v>
      </c>
      <c r="K224" s="218" t="s">
        <v>995</v>
      </c>
    </row>
    <row r="225" spans="2:12" x14ac:dyDescent="0.3">
      <c r="B225" s="767"/>
      <c r="C225" s="295" t="s">
        <v>126</v>
      </c>
      <c r="D225" s="259" t="s">
        <v>1060</v>
      </c>
      <c r="E225" s="259" t="s">
        <v>1060</v>
      </c>
      <c r="F225" s="297" t="s">
        <v>207</v>
      </c>
      <c r="G225" s="297" t="s">
        <v>1002</v>
      </c>
      <c r="H225" s="297">
        <v>1</v>
      </c>
      <c r="I225" s="298" t="s">
        <v>258</v>
      </c>
      <c r="J225" s="458">
        <v>50000</v>
      </c>
      <c r="K225" s="259" t="s">
        <v>995</v>
      </c>
    </row>
    <row r="226" spans="2:12" x14ac:dyDescent="0.3">
      <c r="B226" s="767"/>
      <c r="C226" s="295" t="s">
        <v>126</v>
      </c>
      <c r="D226" s="259" t="s">
        <v>1057</v>
      </c>
      <c r="E226" s="259" t="s">
        <v>1057</v>
      </c>
      <c r="F226" s="297" t="s">
        <v>1011</v>
      </c>
      <c r="G226" s="297" t="s">
        <v>1010</v>
      </c>
      <c r="H226" s="297">
        <v>12</v>
      </c>
      <c r="I226" s="298" t="s">
        <v>1012</v>
      </c>
      <c r="J226" s="458">
        <v>360000</v>
      </c>
      <c r="K226" s="259" t="s">
        <v>326</v>
      </c>
    </row>
    <row r="227" spans="2:12" ht="17.25" thickBot="1" x14ac:dyDescent="0.35">
      <c r="B227" s="768"/>
      <c r="C227" s="359" t="s">
        <v>126</v>
      </c>
      <c r="D227" s="248" t="s">
        <v>1085</v>
      </c>
      <c r="E227" s="248" t="s">
        <v>1085</v>
      </c>
      <c r="F227" s="300" t="s">
        <v>1005</v>
      </c>
      <c r="G227" s="300" t="s">
        <v>1009</v>
      </c>
      <c r="H227" s="300">
        <v>6</v>
      </c>
      <c r="I227" s="294" t="s">
        <v>1006</v>
      </c>
      <c r="J227" s="457">
        <v>699240</v>
      </c>
      <c r="K227" s="248" t="s">
        <v>1004</v>
      </c>
    </row>
    <row r="228" spans="2:12" x14ac:dyDescent="0.3">
      <c r="B228" s="766" t="s">
        <v>248</v>
      </c>
      <c r="C228" s="266" t="s">
        <v>126</v>
      </c>
      <c r="D228" s="284" t="s">
        <v>1081</v>
      </c>
      <c r="E228" s="284" t="s">
        <v>1081</v>
      </c>
      <c r="F228" s="299" t="s">
        <v>135</v>
      </c>
      <c r="G228" s="299" t="s">
        <v>226</v>
      </c>
      <c r="H228" s="299">
        <v>400</v>
      </c>
      <c r="I228" s="322" t="s">
        <v>216</v>
      </c>
      <c r="J228" s="454">
        <v>1200000</v>
      </c>
      <c r="K228" s="284" t="s">
        <v>232</v>
      </c>
    </row>
    <row r="229" spans="2:12" ht="17.25" thickBot="1" x14ac:dyDescent="0.35">
      <c r="B229" s="768"/>
      <c r="C229" s="359" t="s">
        <v>126</v>
      </c>
      <c r="D229" s="248" t="s">
        <v>1082</v>
      </c>
      <c r="E229" s="248" t="s">
        <v>1082</v>
      </c>
      <c r="F229" s="300" t="s">
        <v>733</v>
      </c>
      <c r="G229" s="300" t="s">
        <v>246</v>
      </c>
      <c r="H229" s="300">
        <v>10</v>
      </c>
      <c r="I229" s="294" t="s">
        <v>190</v>
      </c>
      <c r="J229" s="457">
        <v>30000</v>
      </c>
      <c r="K229" s="248" t="s">
        <v>753</v>
      </c>
    </row>
    <row r="230" spans="2:12" x14ac:dyDescent="0.3">
      <c r="B230" s="766" t="s">
        <v>138</v>
      </c>
      <c r="C230" s="296" t="s">
        <v>126</v>
      </c>
      <c r="D230" s="284" t="s">
        <v>1081</v>
      </c>
      <c r="E230" s="284" t="s">
        <v>1081</v>
      </c>
      <c r="F230" s="299" t="s">
        <v>135</v>
      </c>
      <c r="G230" s="299" t="s">
        <v>226</v>
      </c>
      <c r="H230" s="299">
        <v>400</v>
      </c>
      <c r="I230" s="322" t="s">
        <v>216</v>
      </c>
      <c r="J230" s="454">
        <v>1200000</v>
      </c>
      <c r="K230" s="284" t="s">
        <v>232</v>
      </c>
    </row>
    <row r="231" spans="2:12" x14ac:dyDescent="0.3">
      <c r="B231" s="767"/>
      <c r="C231" s="296" t="s">
        <v>234</v>
      </c>
      <c r="D231" s="291" t="s">
        <v>1082</v>
      </c>
      <c r="E231" s="291" t="s">
        <v>1082</v>
      </c>
      <c r="F231" s="592" t="s">
        <v>733</v>
      </c>
      <c r="G231" s="592" t="s">
        <v>246</v>
      </c>
      <c r="H231" s="592">
        <v>10</v>
      </c>
      <c r="I231" s="593" t="s">
        <v>190</v>
      </c>
      <c r="J231" s="648">
        <v>30000</v>
      </c>
      <c r="K231" s="267" t="s">
        <v>753</v>
      </c>
      <c r="L231" s="647"/>
    </row>
    <row r="232" spans="2:12" x14ac:dyDescent="0.3">
      <c r="B232" s="767"/>
      <c r="C232" s="267" t="s">
        <v>126</v>
      </c>
      <c r="D232" s="259" t="s">
        <v>1086</v>
      </c>
      <c r="E232" s="259" t="s">
        <v>1086</v>
      </c>
      <c r="F232" s="297" t="s">
        <v>135</v>
      </c>
      <c r="G232" s="297" t="s">
        <v>1025</v>
      </c>
      <c r="H232" s="297">
        <v>240</v>
      </c>
      <c r="I232" s="298" t="s">
        <v>258</v>
      </c>
      <c r="J232" s="646">
        <v>480000</v>
      </c>
      <c r="K232" s="267" t="s">
        <v>912</v>
      </c>
      <c r="L232" s="647"/>
    </row>
    <row r="233" spans="2:12" ht="17.25" thickBot="1" x14ac:dyDescent="0.35">
      <c r="B233" s="768"/>
      <c r="C233" s="268" t="s">
        <v>234</v>
      </c>
      <c r="D233" s="248" t="s">
        <v>1086</v>
      </c>
      <c r="E233" s="248" t="s">
        <v>1086</v>
      </c>
      <c r="F233" s="300" t="s">
        <v>614</v>
      </c>
      <c r="G233" s="300" t="s">
        <v>1026</v>
      </c>
      <c r="H233" s="300">
        <v>5</v>
      </c>
      <c r="I233" s="294" t="s">
        <v>190</v>
      </c>
      <c r="J233" s="457">
        <v>200000</v>
      </c>
      <c r="K233" s="248" t="s">
        <v>1024</v>
      </c>
    </row>
    <row r="234" spans="2:12" x14ac:dyDescent="0.3">
      <c r="B234" s="766" t="s">
        <v>253</v>
      </c>
      <c r="C234" s="296" t="s">
        <v>126</v>
      </c>
      <c r="D234" s="284" t="s">
        <v>1081</v>
      </c>
      <c r="E234" s="284" t="s">
        <v>1081</v>
      </c>
      <c r="F234" s="299" t="s">
        <v>135</v>
      </c>
      <c r="G234" s="299" t="s">
        <v>226</v>
      </c>
      <c r="H234" s="299">
        <v>400</v>
      </c>
      <c r="I234" s="322" t="s">
        <v>216</v>
      </c>
      <c r="J234" s="454">
        <v>1200000</v>
      </c>
      <c r="K234" s="284" t="s">
        <v>1055</v>
      </c>
    </row>
    <row r="235" spans="2:12" x14ac:dyDescent="0.3">
      <c r="B235" s="767"/>
      <c r="C235" s="296" t="s">
        <v>234</v>
      </c>
      <c r="D235" s="291" t="s">
        <v>1082</v>
      </c>
      <c r="E235" s="291" t="s">
        <v>1082</v>
      </c>
      <c r="F235" s="592" t="s">
        <v>733</v>
      </c>
      <c r="G235" s="592" t="s">
        <v>246</v>
      </c>
      <c r="H235" s="592">
        <v>10</v>
      </c>
      <c r="I235" s="593" t="s">
        <v>190</v>
      </c>
      <c r="J235" s="455">
        <v>30000</v>
      </c>
      <c r="K235" s="654" t="s">
        <v>753</v>
      </c>
      <c r="L235" s="647"/>
    </row>
    <row r="236" spans="2:12" x14ac:dyDescent="0.3">
      <c r="B236" s="767"/>
      <c r="C236" s="296" t="s">
        <v>234</v>
      </c>
      <c r="D236" s="291" t="s">
        <v>1091</v>
      </c>
      <c r="E236" s="291" t="s">
        <v>1091</v>
      </c>
      <c r="F236" s="592" t="s">
        <v>135</v>
      </c>
      <c r="G236" s="592" t="s">
        <v>151</v>
      </c>
      <c r="H236" s="592">
        <v>10.4</v>
      </c>
      <c r="I236" s="593" t="s">
        <v>216</v>
      </c>
      <c r="J236" s="594">
        <v>32000</v>
      </c>
      <c r="K236" s="654" t="s">
        <v>1135</v>
      </c>
      <c r="L236" s="647"/>
    </row>
    <row r="237" spans="2:12" x14ac:dyDescent="0.3">
      <c r="B237" s="767"/>
      <c r="C237" s="296" t="s">
        <v>234</v>
      </c>
      <c r="D237" s="291"/>
      <c r="E237" s="291" t="s">
        <v>1083</v>
      </c>
      <c r="F237" s="592" t="s">
        <v>135</v>
      </c>
      <c r="G237" s="592" t="s">
        <v>325</v>
      </c>
      <c r="H237" s="592">
        <v>2.5</v>
      </c>
      <c r="I237" s="593" t="s">
        <v>133</v>
      </c>
      <c r="J237" s="594">
        <v>37500</v>
      </c>
      <c r="K237" s="654" t="s">
        <v>895</v>
      </c>
      <c r="L237" s="647"/>
    </row>
    <row r="238" spans="2:12" x14ac:dyDescent="0.3">
      <c r="B238" s="767"/>
      <c r="C238" s="296" t="s">
        <v>234</v>
      </c>
      <c r="D238" s="291"/>
      <c r="E238" s="291" t="s">
        <v>1083</v>
      </c>
      <c r="F238" s="592" t="s">
        <v>207</v>
      </c>
      <c r="G238" s="592" t="s">
        <v>1100</v>
      </c>
      <c r="H238" s="592">
        <v>1</v>
      </c>
      <c r="I238" s="593" t="s">
        <v>133</v>
      </c>
      <c r="J238" s="594">
        <v>10000</v>
      </c>
      <c r="K238" s="654" t="s">
        <v>895</v>
      </c>
      <c r="L238" s="647"/>
    </row>
    <row r="239" spans="2:12" x14ac:dyDescent="0.3">
      <c r="B239" s="767"/>
      <c r="C239" s="267" t="s">
        <v>126</v>
      </c>
      <c r="D239" s="259" t="s">
        <v>1092</v>
      </c>
      <c r="E239" s="259" t="s">
        <v>1092</v>
      </c>
      <c r="F239" s="297" t="s">
        <v>1072</v>
      </c>
      <c r="G239" s="297" t="s">
        <v>997</v>
      </c>
      <c r="H239" s="297">
        <v>1</v>
      </c>
      <c r="I239" s="298" t="s">
        <v>258</v>
      </c>
      <c r="J239" s="455">
        <v>70000</v>
      </c>
      <c r="K239" s="349" t="s">
        <v>1071</v>
      </c>
      <c r="L239" s="647"/>
    </row>
    <row r="240" spans="2:12" ht="17.25" thickBot="1" x14ac:dyDescent="0.35">
      <c r="B240" s="768"/>
      <c r="C240" s="268" t="s">
        <v>234</v>
      </c>
      <c r="D240" s="248" t="s">
        <v>1092</v>
      </c>
      <c r="E240" s="248" t="s">
        <v>1092</v>
      </c>
      <c r="F240" s="300" t="s">
        <v>207</v>
      </c>
      <c r="G240" s="300" t="s">
        <v>225</v>
      </c>
      <c r="H240" s="300">
        <v>3</v>
      </c>
      <c r="I240" s="294" t="s">
        <v>133</v>
      </c>
      <c r="J240" s="457">
        <v>180000</v>
      </c>
      <c r="K240" s="350" t="s">
        <v>1071</v>
      </c>
    </row>
    <row r="241" spans="2:12" x14ac:dyDescent="0.3">
      <c r="B241" s="766" t="s">
        <v>1103</v>
      </c>
      <c r="C241" s="296" t="s">
        <v>126</v>
      </c>
      <c r="D241" s="284" t="s">
        <v>1081</v>
      </c>
      <c r="E241" s="284" t="s">
        <v>1081</v>
      </c>
      <c r="F241" s="299" t="s">
        <v>135</v>
      </c>
      <c r="G241" s="299" t="s">
        <v>226</v>
      </c>
      <c r="H241" s="299">
        <v>400</v>
      </c>
      <c r="I241" s="322" t="s">
        <v>216</v>
      </c>
      <c r="J241" s="454">
        <v>1200000</v>
      </c>
      <c r="K241" s="284" t="s">
        <v>1055</v>
      </c>
    </row>
    <row r="242" spans="2:12" x14ac:dyDescent="0.3">
      <c r="B242" s="767"/>
      <c r="C242" s="296" t="s">
        <v>234</v>
      </c>
      <c r="D242" s="291" t="s">
        <v>1082</v>
      </c>
      <c r="E242" s="291" t="s">
        <v>1082</v>
      </c>
      <c r="F242" s="592" t="s">
        <v>733</v>
      </c>
      <c r="G242" s="592" t="s">
        <v>246</v>
      </c>
      <c r="H242" s="592">
        <v>10</v>
      </c>
      <c r="I242" s="593" t="s">
        <v>190</v>
      </c>
      <c r="J242" s="455">
        <v>30000</v>
      </c>
      <c r="K242" s="654" t="s">
        <v>753</v>
      </c>
      <c r="L242" s="647"/>
    </row>
    <row r="243" spans="2:12" x14ac:dyDescent="0.3">
      <c r="B243" s="767"/>
      <c r="C243" s="296" t="s">
        <v>234</v>
      </c>
      <c r="D243" s="291" t="s">
        <v>1091</v>
      </c>
      <c r="E243" s="291" t="s">
        <v>1142</v>
      </c>
      <c r="F243" s="592" t="s">
        <v>1104</v>
      </c>
      <c r="G243" s="592" t="s">
        <v>1106</v>
      </c>
      <c r="H243" s="592">
        <v>200</v>
      </c>
      <c r="I243" s="593" t="s">
        <v>1109</v>
      </c>
      <c r="J243" s="594">
        <v>4000000</v>
      </c>
      <c r="K243" s="654" t="s">
        <v>855</v>
      </c>
      <c r="L243" s="647"/>
    </row>
    <row r="244" spans="2:12" x14ac:dyDescent="0.3">
      <c r="B244" s="767"/>
      <c r="C244" s="296" t="s">
        <v>234</v>
      </c>
      <c r="D244" s="291"/>
      <c r="E244" s="291" t="s">
        <v>1142</v>
      </c>
      <c r="F244" s="592" t="s">
        <v>1104</v>
      </c>
      <c r="G244" s="592" t="s">
        <v>1108</v>
      </c>
      <c r="H244" s="592">
        <v>200</v>
      </c>
      <c r="I244" s="593" t="s">
        <v>1109</v>
      </c>
      <c r="J244" s="594">
        <v>1200000</v>
      </c>
      <c r="K244" s="654" t="s">
        <v>855</v>
      </c>
      <c r="L244" s="647"/>
    </row>
    <row r="245" spans="2:12" x14ac:dyDescent="0.3">
      <c r="B245" s="767"/>
      <c r="C245" s="296" t="s">
        <v>234</v>
      </c>
      <c r="D245" s="291"/>
      <c r="E245" s="291" t="s">
        <v>1143</v>
      </c>
      <c r="F245" s="592" t="s">
        <v>132</v>
      </c>
      <c r="G245" s="592" t="s">
        <v>482</v>
      </c>
      <c r="H245" s="592">
        <v>13</v>
      </c>
      <c r="I245" s="593" t="s">
        <v>133</v>
      </c>
      <c r="J245" s="594">
        <v>650000</v>
      </c>
      <c r="K245" s="654" t="s">
        <v>1136</v>
      </c>
      <c r="L245" s="647"/>
    </row>
    <row r="246" spans="2:12" x14ac:dyDescent="0.3">
      <c r="B246" s="767"/>
      <c r="C246" s="296" t="s">
        <v>234</v>
      </c>
      <c r="D246" s="291"/>
      <c r="E246" s="291" t="s">
        <v>1144</v>
      </c>
      <c r="F246" s="592" t="s">
        <v>1137</v>
      </c>
      <c r="G246" s="592" t="s">
        <v>1140</v>
      </c>
      <c r="H246" s="592">
        <v>200</v>
      </c>
      <c r="I246" s="593" t="s">
        <v>1138</v>
      </c>
      <c r="J246" s="594">
        <v>2000000</v>
      </c>
      <c r="K246" s="654" t="s">
        <v>1141</v>
      </c>
      <c r="L246" s="647"/>
    </row>
    <row r="247" spans="2:12" ht="17.25" thickBot="1" x14ac:dyDescent="0.35">
      <c r="B247" s="768"/>
      <c r="C247" s="268" t="s">
        <v>234</v>
      </c>
      <c r="D247" s="248" t="s">
        <v>1092</v>
      </c>
      <c r="E247" s="248" t="s">
        <v>1145</v>
      </c>
      <c r="F247" s="300" t="s">
        <v>733</v>
      </c>
      <c r="G247" s="300" t="s">
        <v>1112</v>
      </c>
      <c r="H247" s="300">
        <v>25</v>
      </c>
      <c r="I247" s="294" t="s">
        <v>190</v>
      </c>
      <c r="J247" s="457">
        <v>1000000</v>
      </c>
      <c r="K247" s="248" t="s">
        <v>1111</v>
      </c>
    </row>
  </sheetData>
  <sheetProtection password="EF8E" sheet="1" objects="1" scenarios="1"/>
  <mergeCells count="79">
    <mergeCell ref="B234:B240"/>
    <mergeCell ref="B213:B217"/>
    <mergeCell ref="F58:F62"/>
    <mergeCell ref="B55:B62"/>
    <mergeCell ref="D95:D97"/>
    <mergeCell ref="B153:B156"/>
    <mergeCell ref="B139:B141"/>
    <mergeCell ref="B93:B97"/>
    <mergeCell ref="B148:B152"/>
    <mergeCell ref="B132:B134"/>
    <mergeCell ref="B125:B131"/>
    <mergeCell ref="B121:B124"/>
    <mergeCell ref="F123:F124"/>
    <mergeCell ref="B116:B120"/>
    <mergeCell ref="B111:B115"/>
    <mergeCell ref="F68:F69"/>
    <mergeCell ref="F89:F90"/>
    <mergeCell ref="D89:D90"/>
    <mergeCell ref="B103:B107"/>
    <mergeCell ref="B98:B102"/>
    <mergeCell ref="C95:C97"/>
    <mergeCell ref="C89:C90"/>
    <mergeCell ref="B50:B54"/>
    <mergeCell ref="B85:B92"/>
    <mergeCell ref="D58:D62"/>
    <mergeCell ref="B79:B84"/>
    <mergeCell ref="B72:B78"/>
    <mergeCell ref="D74:D75"/>
    <mergeCell ref="C74:C75"/>
    <mergeCell ref="B63:B71"/>
    <mergeCell ref="D66:D67"/>
    <mergeCell ref="C68:C69"/>
    <mergeCell ref="C66:C67"/>
    <mergeCell ref="D68:D69"/>
    <mergeCell ref="B4:B6"/>
    <mergeCell ref="B45:B49"/>
    <mergeCell ref="B35:B44"/>
    <mergeCell ref="B30:B34"/>
    <mergeCell ref="B16:B19"/>
    <mergeCell ref="B7:B15"/>
    <mergeCell ref="B20:B23"/>
    <mergeCell ref="B24:B29"/>
    <mergeCell ref="K95:K97"/>
    <mergeCell ref="K123:K124"/>
    <mergeCell ref="B207:B212"/>
    <mergeCell ref="B202:B206"/>
    <mergeCell ref="B192:B196"/>
    <mergeCell ref="F95:F97"/>
    <mergeCell ref="D123:D124"/>
    <mergeCell ref="B187:B191"/>
    <mergeCell ref="B184:B186"/>
    <mergeCell ref="B199:B201"/>
    <mergeCell ref="B197:B198"/>
    <mergeCell ref="B157:B161"/>
    <mergeCell ref="B162:B163"/>
    <mergeCell ref="B135:B138"/>
    <mergeCell ref="B142:B147"/>
    <mergeCell ref="B108:B110"/>
    <mergeCell ref="K58:K62"/>
    <mergeCell ref="K66:K67"/>
    <mergeCell ref="K68:K69"/>
    <mergeCell ref="K74:K75"/>
    <mergeCell ref="K89:K90"/>
    <mergeCell ref="B241:B247"/>
    <mergeCell ref="B230:B233"/>
    <mergeCell ref="E58:E62"/>
    <mergeCell ref="E66:E67"/>
    <mergeCell ref="E68:E69"/>
    <mergeCell ref="E74:E75"/>
    <mergeCell ref="E89:E90"/>
    <mergeCell ref="E95:E97"/>
    <mergeCell ref="E123:E124"/>
    <mergeCell ref="B228:B229"/>
    <mergeCell ref="B179:B183"/>
    <mergeCell ref="B177:B178"/>
    <mergeCell ref="B169:B170"/>
    <mergeCell ref="B171:B176"/>
    <mergeCell ref="B164:B168"/>
    <mergeCell ref="B218:B227"/>
  </mergeCells>
  <phoneticPr fontId="3" type="noConversion"/>
  <printOptions horizontalCentered="1"/>
  <pageMargins left="0.51181102362204722" right="0.51181102362204722" top="0.55118110236220474" bottom="0.55118110236220474" header="0.31496062992125984" footer="0.31496062992125984"/>
  <pageSetup paperSize="9" scale="87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I305"/>
  <sheetViews>
    <sheetView zoomScaleNormal="100" zoomScaleSheetLayoutView="100" workbookViewId="0">
      <selection activeCell="K259" sqref="A1:XFD1048576"/>
    </sheetView>
  </sheetViews>
  <sheetFormatPr defaultRowHeight="16.5" x14ac:dyDescent="0.3"/>
  <cols>
    <col min="1" max="1" width="11.375" style="36" customWidth="1"/>
    <col min="2" max="2" width="13.5" customWidth="1"/>
    <col min="3" max="3" width="21.25" customWidth="1"/>
    <col min="6" max="6" width="13.875" customWidth="1"/>
  </cols>
  <sheetData>
    <row r="1" spans="1:6" ht="36" customHeight="1" x14ac:dyDescent="0.3">
      <c r="A1" s="826" t="s">
        <v>85</v>
      </c>
      <c r="B1" s="826"/>
      <c r="C1" s="826"/>
      <c r="D1" s="826"/>
      <c r="E1" s="826"/>
      <c r="F1" s="826"/>
    </row>
    <row r="2" spans="1:6" ht="9" customHeight="1" thickBot="1" x14ac:dyDescent="0.35">
      <c r="A2" s="35"/>
      <c r="B2" s="11"/>
      <c r="C2" s="11"/>
      <c r="D2" s="11"/>
      <c r="F2" s="11"/>
    </row>
    <row r="3" spans="1:6" ht="17.25" thickBot="1" x14ac:dyDescent="0.35">
      <c r="A3" s="269" t="s">
        <v>90</v>
      </c>
      <c r="B3" s="270" t="s">
        <v>77</v>
      </c>
      <c r="C3" s="270" t="s">
        <v>86</v>
      </c>
      <c r="D3" s="270" t="s">
        <v>83</v>
      </c>
      <c r="E3" s="270" t="s">
        <v>84</v>
      </c>
      <c r="F3" s="271" t="s">
        <v>75</v>
      </c>
    </row>
    <row r="4" spans="1:6" hidden="1" x14ac:dyDescent="0.3">
      <c r="A4" s="823" t="s">
        <v>157</v>
      </c>
      <c r="B4" s="266" t="s">
        <v>151</v>
      </c>
      <c r="C4" s="284" t="s">
        <v>158</v>
      </c>
      <c r="D4" s="284">
        <v>5</v>
      </c>
      <c r="E4" s="284" t="s">
        <v>152</v>
      </c>
      <c r="F4" s="258"/>
    </row>
    <row r="5" spans="1:6" hidden="1" x14ac:dyDescent="0.3">
      <c r="A5" s="824"/>
      <c r="B5" s="267" t="s">
        <v>153</v>
      </c>
      <c r="C5" s="259" t="s">
        <v>158</v>
      </c>
      <c r="D5" s="259">
        <v>5</v>
      </c>
      <c r="E5" s="259" t="s">
        <v>154</v>
      </c>
      <c r="F5" s="54"/>
    </row>
    <row r="6" spans="1:6" hidden="1" x14ac:dyDescent="0.3">
      <c r="A6" s="824"/>
      <c r="B6" s="267" t="s">
        <v>155</v>
      </c>
      <c r="C6" s="259" t="s">
        <v>158</v>
      </c>
      <c r="D6" s="259">
        <v>9</v>
      </c>
      <c r="E6" s="259" t="s">
        <v>152</v>
      </c>
      <c r="F6" s="54"/>
    </row>
    <row r="7" spans="1:6" hidden="1" x14ac:dyDescent="0.3">
      <c r="A7" s="824"/>
      <c r="B7" s="267" t="s">
        <v>156</v>
      </c>
      <c r="C7" s="259" t="s">
        <v>158</v>
      </c>
      <c r="D7" s="259">
        <v>1</v>
      </c>
      <c r="E7" s="259" t="s">
        <v>154</v>
      </c>
      <c r="F7" s="54"/>
    </row>
    <row r="8" spans="1:6" ht="17.25" hidden="1" thickBot="1" x14ac:dyDescent="0.35">
      <c r="A8" s="827"/>
      <c r="B8" s="268" t="s">
        <v>153</v>
      </c>
      <c r="C8" s="248" t="s">
        <v>158</v>
      </c>
      <c r="D8" s="248">
        <v>6</v>
      </c>
      <c r="E8" s="248" t="s">
        <v>152</v>
      </c>
      <c r="F8" s="189"/>
    </row>
    <row r="9" spans="1:6" hidden="1" x14ac:dyDescent="0.3">
      <c r="A9" s="832" t="s">
        <v>186</v>
      </c>
      <c r="B9" s="837" t="s">
        <v>203</v>
      </c>
      <c r="C9" s="284" t="s">
        <v>22</v>
      </c>
      <c r="D9" s="284">
        <v>3</v>
      </c>
      <c r="E9" s="284" t="s">
        <v>202</v>
      </c>
      <c r="F9" s="255"/>
    </row>
    <row r="10" spans="1:6" hidden="1" x14ac:dyDescent="0.3">
      <c r="A10" s="833"/>
      <c r="B10" s="802"/>
      <c r="C10" s="259" t="s">
        <v>22</v>
      </c>
      <c r="D10" s="259">
        <v>6</v>
      </c>
      <c r="E10" s="259" t="s">
        <v>204</v>
      </c>
      <c r="F10" s="256"/>
    </row>
    <row r="11" spans="1:6" hidden="1" x14ac:dyDescent="0.3">
      <c r="A11" s="833"/>
      <c r="B11" s="267" t="s">
        <v>217</v>
      </c>
      <c r="C11" s="259" t="s">
        <v>22</v>
      </c>
      <c r="D11" s="259">
        <v>7</v>
      </c>
      <c r="E11" s="259" t="s">
        <v>189</v>
      </c>
      <c r="F11" s="256"/>
    </row>
    <row r="12" spans="1:6" hidden="1" x14ac:dyDescent="0.3">
      <c r="A12" s="833"/>
      <c r="B12" s="267" t="s">
        <v>205</v>
      </c>
      <c r="C12" s="259" t="s">
        <v>22</v>
      </c>
      <c r="D12" s="259">
        <v>1</v>
      </c>
      <c r="E12" s="259" t="s">
        <v>189</v>
      </c>
      <c r="F12" s="256"/>
    </row>
    <row r="13" spans="1:6" ht="17.25" hidden="1" thickBot="1" x14ac:dyDescent="0.35">
      <c r="A13" s="834"/>
      <c r="B13" s="359" t="s">
        <v>206</v>
      </c>
      <c r="C13" s="248" t="s">
        <v>22</v>
      </c>
      <c r="D13" s="248">
        <v>7</v>
      </c>
      <c r="E13" s="248" t="s">
        <v>189</v>
      </c>
      <c r="F13" s="257"/>
    </row>
    <row r="14" spans="1:6" hidden="1" x14ac:dyDescent="0.3">
      <c r="A14" s="794" t="s">
        <v>187</v>
      </c>
      <c r="B14" s="296" t="s">
        <v>195</v>
      </c>
      <c r="C14" s="291" t="s">
        <v>22</v>
      </c>
      <c r="D14" s="291">
        <v>4</v>
      </c>
      <c r="E14" s="291" t="s">
        <v>192</v>
      </c>
      <c r="F14" s="307"/>
    </row>
    <row r="15" spans="1:6" hidden="1" x14ac:dyDescent="0.3">
      <c r="A15" s="835"/>
      <c r="B15" s="267" t="s">
        <v>194</v>
      </c>
      <c r="C15" s="259" t="s">
        <v>22</v>
      </c>
      <c r="D15" s="259">
        <v>10</v>
      </c>
      <c r="E15" s="259" t="s">
        <v>191</v>
      </c>
      <c r="F15" s="302"/>
    </row>
    <row r="16" spans="1:6" hidden="1" x14ac:dyDescent="0.3">
      <c r="A16" s="835"/>
      <c r="B16" s="267" t="s">
        <v>197</v>
      </c>
      <c r="C16" s="259" t="s">
        <v>22</v>
      </c>
      <c r="D16" s="259">
        <v>3</v>
      </c>
      <c r="E16" s="259" t="s">
        <v>191</v>
      </c>
      <c r="F16" s="302"/>
    </row>
    <row r="17" spans="1:6" hidden="1" x14ac:dyDescent="0.3">
      <c r="A17" s="835"/>
      <c r="B17" s="267" t="s">
        <v>198</v>
      </c>
      <c r="C17" s="259" t="s">
        <v>22</v>
      </c>
      <c r="D17" s="259">
        <v>1</v>
      </c>
      <c r="E17" s="259" t="s">
        <v>191</v>
      </c>
      <c r="F17" s="302"/>
    </row>
    <row r="18" spans="1:6" hidden="1" x14ac:dyDescent="0.3">
      <c r="A18" s="835"/>
      <c r="B18" s="267" t="s">
        <v>196</v>
      </c>
      <c r="C18" s="259" t="s">
        <v>22</v>
      </c>
      <c r="D18" s="259">
        <v>1</v>
      </c>
      <c r="E18" s="259" t="s">
        <v>193</v>
      </c>
      <c r="F18" s="302"/>
    </row>
    <row r="19" spans="1:6" hidden="1" x14ac:dyDescent="0.3">
      <c r="A19" s="835"/>
      <c r="B19" s="267" t="s">
        <v>201</v>
      </c>
      <c r="C19" s="259" t="s">
        <v>22</v>
      </c>
      <c r="D19" s="259">
        <v>1</v>
      </c>
      <c r="E19" s="259" t="s">
        <v>193</v>
      </c>
      <c r="F19" s="302"/>
    </row>
    <row r="20" spans="1:6" ht="17.25" hidden="1" thickBot="1" x14ac:dyDescent="0.35">
      <c r="A20" s="836"/>
      <c r="B20" s="295" t="s">
        <v>200</v>
      </c>
      <c r="C20" s="218" t="s">
        <v>22</v>
      </c>
      <c r="D20" s="218">
        <v>40</v>
      </c>
      <c r="E20" s="218" t="s">
        <v>199</v>
      </c>
      <c r="F20" s="303"/>
    </row>
    <row r="21" spans="1:6" hidden="1" x14ac:dyDescent="0.3">
      <c r="A21" s="794" t="s">
        <v>188</v>
      </c>
      <c r="B21" s="308" t="s">
        <v>213</v>
      </c>
      <c r="C21" s="284" t="s">
        <v>22</v>
      </c>
      <c r="D21" s="299">
        <v>3</v>
      </c>
      <c r="E21" s="284" t="s">
        <v>190</v>
      </c>
      <c r="F21" s="301"/>
    </row>
    <row r="22" spans="1:6" hidden="1" x14ac:dyDescent="0.3">
      <c r="A22" s="835"/>
      <c r="B22" s="305" t="s">
        <v>214</v>
      </c>
      <c r="C22" s="259" t="s">
        <v>22</v>
      </c>
      <c r="D22" s="297">
        <v>3</v>
      </c>
      <c r="E22" s="298" t="s">
        <v>190</v>
      </c>
      <c r="F22" s="302"/>
    </row>
    <row r="23" spans="1:6" hidden="1" x14ac:dyDescent="0.3">
      <c r="A23" s="835"/>
      <c r="B23" s="305" t="s">
        <v>211</v>
      </c>
      <c r="C23" s="259" t="s">
        <v>22</v>
      </c>
      <c r="D23" s="297">
        <v>8</v>
      </c>
      <c r="E23" s="298" t="s">
        <v>202</v>
      </c>
      <c r="F23" s="302"/>
    </row>
    <row r="24" spans="1:6" hidden="1" x14ac:dyDescent="0.3">
      <c r="A24" s="835"/>
      <c r="B24" s="305" t="s">
        <v>212</v>
      </c>
      <c r="C24" s="259" t="s">
        <v>22</v>
      </c>
      <c r="D24" s="297">
        <v>2</v>
      </c>
      <c r="E24" s="298" t="s">
        <v>190</v>
      </c>
      <c r="F24" s="302"/>
    </row>
    <row r="25" spans="1:6" hidden="1" x14ac:dyDescent="0.3">
      <c r="A25" s="835"/>
      <c r="B25" s="305" t="s">
        <v>215</v>
      </c>
      <c r="C25" s="259" t="s">
        <v>22</v>
      </c>
      <c r="D25" s="297">
        <v>400</v>
      </c>
      <c r="E25" s="298" t="s">
        <v>216</v>
      </c>
      <c r="F25" s="302"/>
    </row>
    <row r="26" spans="1:6" hidden="1" x14ac:dyDescent="0.3">
      <c r="A26" s="835"/>
      <c r="B26" s="305" t="s">
        <v>208</v>
      </c>
      <c r="C26" s="259" t="s">
        <v>22</v>
      </c>
      <c r="D26" s="297">
        <v>10</v>
      </c>
      <c r="E26" s="298" t="s">
        <v>190</v>
      </c>
      <c r="F26" s="256"/>
    </row>
    <row r="27" spans="1:6" ht="17.25" hidden="1" thickBot="1" x14ac:dyDescent="0.35">
      <c r="A27" s="836"/>
      <c r="B27" s="306" t="s">
        <v>209</v>
      </c>
      <c r="C27" s="248" t="s">
        <v>22</v>
      </c>
      <c r="D27" s="300">
        <v>1</v>
      </c>
      <c r="E27" s="294" t="s">
        <v>210</v>
      </c>
      <c r="F27" s="304"/>
    </row>
    <row r="28" spans="1:6" hidden="1" x14ac:dyDescent="0.3">
      <c r="A28" s="820" t="s">
        <v>224</v>
      </c>
      <c r="B28" s="324" t="s">
        <v>225</v>
      </c>
      <c r="C28" s="284" t="s">
        <v>22</v>
      </c>
      <c r="D28" s="299">
        <v>3</v>
      </c>
      <c r="E28" s="322" t="s">
        <v>229</v>
      </c>
      <c r="F28" s="258"/>
    </row>
    <row r="29" spans="1:6" hidden="1" x14ac:dyDescent="0.3">
      <c r="A29" s="821"/>
      <c r="B29" s="325" t="s">
        <v>226</v>
      </c>
      <c r="C29" s="259" t="s">
        <v>22</v>
      </c>
      <c r="D29" s="297">
        <v>400</v>
      </c>
      <c r="E29" s="298" t="s">
        <v>230</v>
      </c>
      <c r="F29" s="54"/>
    </row>
    <row r="30" spans="1:6" hidden="1" x14ac:dyDescent="0.3">
      <c r="A30" s="821"/>
      <c r="B30" s="325" t="s">
        <v>208</v>
      </c>
      <c r="C30" s="259" t="s">
        <v>22</v>
      </c>
      <c r="D30" s="297">
        <v>10</v>
      </c>
      <c r="E30" s="298" t="s">
        <v>231</v>
      </c>
      <c r="F30" s="54"/>
    </row>
    <row r="31" spans="1:6" ht="17.25" hidden="1" thickBot="1" x14ac:dyDescent="0.35">
      <c r="A31" s="825"/>
      <c r="B31" s="326" t="s">
        <v>227</v>
      </c>
      <c r="C31" s="248" t="s">
        <v>22</v>
      </c>
      <c r="D31" s="300">
        <v>10</v>
      </c>
      <c r="E31" s="323" t="s">
        <v>228</v>
      </c>
      <c r="F31" s="189"/>
    </row>
    <row r="32" spans="1:6" hidden="1" x14ac:dyDescent="0.3">
      <c r="A32" s="820" t="s">
        <v>238</v>
      </c>
      <c r="B32" s="325" t="s">
        <v>226</v>
      </c>
      <c r="C32" s="259" t="s">
        <v>22</v>
      </c>
      <c r="D32" s="297">
        <v>400</v>
      </c>
      <c r="E32" s="298" t="s">
        <v>216</v>
      </c>
      <c r="F32" s="258"/>
    </row>
    <row r="33" spans="1:6" hidden="1" x14ac:dyDescent="0.3">
      <c r="A33" s="821"/>
      <c r="B33" s="325" t="s">
        <v>208</v>
      </c>
      <c r="C33" s="259" t="s">
        <v>22</v>
      </c>
      <c r="D33" s="297">
        <v>10</v>
      </c>
      <c r="E33" s="298" t="s">
        <v>133</v>
      </c>
      <c r="F33" s="54"/>
    </row>
    <row r="34" spans="1:6" hidden="1" x14ac:dyDescent="0.3">
      <c r="A34" s="821"/>
      <c r="B34" s="297" t="s">
        <v>236</v>
      </c>
      <c r="C34" s="259" t="s">
        <v>22</v>
      </c>
      <c r="D34" s="297">
        <v>3</v>
      </c>
      <c r="E34" s="331" t="s">
        <v>133</v>
      </c>
      <c r="F34" s="54"/>
    </row>
    <row r="35" spans="1:6" ht="17.25" hidden="1" thickBot="1" x14ac:dyDescent="0.35">
      <c r="A35" s="825"/>
      <c r="B35" s="300" t="s">
        <v>237</v>
      </c>
      <c r="C35" s="248" t="s">
        <v>22</v>
      </c>
      <c r="D35" s="300">
        <v>3</v>
      </c>
      <c r="E35" s="294" t="s">
        <v>133</v>
      </c>
      <c r="F35" s="189"/>
    </row>
    <row r="36" spans="1:6" hidden="1" x14ac:dyDescent="0.3">
      <c r="A36" s="814" t="s">
        <v>241</v>
      </c>
      <c r="B36" s="325" t="s">
        <v>226</v>
      </c>
      <c r="C36" s="259" t="s">
        <v>22</v>
      </c>
      <c r="D36" s="297">
        <v>400</v>
      </c>
      <c r="E36" s="298" t="s">
        <v>216</v>
      </c>
      <c r="F36" s="258"/>
    </row>
    <row r="37" spans="1:6" hidden="1" x14ac:dyDescent="0.3">
      <c r="A37" s="815"/>
      <c r="B37" s="325" t="s">
        <v>208</v>
      </c>
      <c r="C37" s="259" t="s">
        <v>22</v>
      </c>
      <c r="D37" s="297">
        <v>10</v>
      </c>
      <c r="E37" s="298" t="s">
        <v>133</v>
      </c>
      <c r="F37" s="54"/>
    </row>
    <row r="38" spans="1:6" ht="17.25" hidden="1" thickBot="1" x14ac:dyDescent="0.35">
      <c r="A38" s="816"/>
      <c r="B38" s="306" t="s">
        <v>242</v>
      </c>
      <c r="C38" s="248" t="s">
        <v>22</v>
      </c>
      <c r="D38" s="300">
        <v>20</v>
      </c>
      <c r="E38" s="294" t="s">
        <v>133</v>
      </c>
      <c r="F38" s="189"/>
    </row>
    <row r="39" spans="1:6" hidden="1" x14ac:dyDescent="0.3">
      <c r="A39" s="820" t="s">
        <v>248</v>
      </c>
      <c r="B39" s="324" t="s">
        <v>226</v>
      </c>
      <c r="C39" s="284" t="s">
        <v>22</v>
      </c>
      <c r="D39" s="299">
        <v>400</v>
      </c>
      <c r="E39" s="322" t="s">
        <v>216</v>
      </c>
      <c r="F39" s="258"/>
    </row>
    <row r="40" spans="1:6" hidden="1" x14ac:dyDescent="0.3">
      <c r="A40" s="821"/>
      <c r="B40" s="325" t="s">
        <v>246</v>
      </c>
      <c r="C40" s="259" t="s">
        <v>22</v>
      </c>
      <c r="D40" s="297">
        <v>10</v>
      </c>
      <c r="E40" s="298" t="s">
        <v>133</v>
      </c>
      <c r="F40" s="54"/>
    </row>
    <row r="41" spans="1:6" hidden="1" x14ac:dyDescent="0.3">
      <c r="A41" s="821"/>
      <c r="B41" s="325" t="s">
        <v>236</v>
      </c>
      <c r="C41" s="259" t="s">
        <v>22</v>
      </c>
      <c r="D41" s="297">
        <v>4</v>
      </c>
      <c r="E41" s="298" t="s">
        <v>133</v>
      </c>
      <c r="F41" s="54"/>
    </row>
    <row r="42" spans="1:6" hidden="1" x14ac:dyDescent="0.3">
      <c r="A42" s="821"/>
      <c r="B42" s="349" t="s">
        <v>206</v>
      </c>
      <c r="C42" s="259" t="s">
        <v>22</v>
      </c>
      <c r="D42" s="259">
        <v>7</v>
      </c>
      <c r="E42" s="298" t="s">
        <v>133</v>
      </c>
      <c r="F42" s="54"/>
    </row>
    <row r="43" spans="1:6" hidden="1" x14ac:dyDescent="0.3">
      <c r="A43" s="821"/>
      <c r="B43" s="325" t="s">
        <v>236</v>
      </c>
      <c r="C43" s="259" t="s">
        <v>22</v>
      </c>
      <c r="D43" s="297">
        <v>4</v>
      </c>
      <c r="E43" s="298" t="s">
        <v>133</v>
      </c>
      <c r="F43" s="54"/>
    </row>
    <row r="44" spans="1:6" ht="17.25" hidden="1" thickBot="1" x14ac:dyDescent="0.35">
      <c r="A44" s="825"/>
      <c r="B44" s="350" t="s">
        <v>142</v>
      </c>
      <c r="C44" s="248" t="s">
        <v>22</v>
      </c>
      <c r="D44" s="300">
        <v>5</v>
      </c>
      <c r="E44" s="294" t="s">
        <v>247</v>
      </c>
      <c r="F44" s="189"/>
    </row>
    <row r="45" spans="1:6" hidden="1" x14ac:dyDescent="0.3">
      <c r="A45" s="814" t="s">
        <v>138</v>
      </c>
      <c r="B45" s="324" t="s">
        <v>226</v>
      </c>
      <c r="C45" s="284" t="s">
        <v>22</v>
      </c>
      <c r="D45" s="299">
        <v>400</v>
      </c>
      <c r="E45" s="322" t="s">
        <v>216</v>
      </c>
      <c r="F45" s="258"/>
    </row>
    <row r="46" spans="1:6" hidden="1" x14ac:dyDescent="0.3">
      <c r="A46" s="815"/>
      <c r="B46" s="325" t="s">
        <v>246</v>
      </c>
      <c r="C46" s="259" t="s">
        <v>22</v>
      </c>
      <c r="D46" s="297">
        <v>10</v>
      </c>
      <c r="E46" s="298" t="s">
        <v>133</v>
      </c>
      <c r="F46" s="54"/>
    </row>
    <row r="47" spans="1:6" hidden="1" x14ac:dyDescent="0.3">
      <c r="A47" s="815"/>
      <c r="B47" s="297" t="s">
        <v>249</v>
      </c>
      <c r="C47" s="259" t="s">
        <v>22</v>
      </c>
      <c r="D47" s="297">
        <v>97</v>
      </c>
      <c r="E47" s="298" t="s">
        <v>133</v>
      </c>
      <c r="F47" s="54"/>
    </row>
    <row r="48" spans="1:6" ht="17.25" hidden="1" thickBot="1" x14ac:dyDescent="0.35">
      <c r="A48" s="816"/>
      <c r="B48" s="248" t="s">
        <v>251</v>
      </c>
      <c r="C48" s="248" t="s">
        <v>22</v>
      </c>
      <c r="D48" s="248">
        <v>2</v>
      </c>
      <c r="E48" s="294" t="s">
        <v>264</v>
      </c>
      <c r="F48" s="189"/>
    </row>
    <row r="49" spans="1:6" hidden="1" x14ac:dyDescent="0.3">
      <c r="A49" s="820" t="s">
        <v>265</v>
      </c>
      <c r="B49" s="299" t="s">
        <v>226</v>
      </c>
      <c r="C49" s="259" t="s">
        <v>22</v>
      </c>
      <c r="D49" s="299">
        <v>400</v>
      </c>
      <c r="E49" s="322" t="s">
        <v>216</v>
      </c>
      <c r="F49" s="258"/>
    </row>
    <row r="50" spans="1:6" hidden="1" x14ac:dyDescent="0.3">
      <c r="A50" s="821"/>
      <c r="B50" s="297" t="s">
        <v>246</v>
      </c>
      <c r="C50" s="259" t="s">
        <v>22</v>
      </c>
      <c r="D50" s="297">
        <v>10</v>
      </c>
      <c r="E50" s="298" t="s">
        <v>133</v>
      </c>
      <c r="F50" s="54"/>
    </row>
    <row r="51" spans="1:6" hidden="1" x14ac:dyDescent="0.3">
      <c r="A51" s="821"/>
      <c r="B51" s="297" t="s">
        <v>249</v>
      </c>
      <c r="C51" s="259" t="s">
        <v>22</v>
      </c>
      <c r="D51" s="297">
        <v>13</v>
      </c>
      <c r="E51" s="298" t="s">
        <v>250</v>
      </c>
      <c r="F51" s="54"/>
    </row>
    <row r="52" spans="1:6" hidden="1" x14ac:dyDescent="0.3">
      <c r="A52" s="821"/>
      <c r="B52" s="297" t="s">
        <v>254</v>
      </c>
      <c r="C52" s="259" t="s">
        <v>22</v>
      </c>
      <c r="D52" s="297">
        <v>2</v>
      </c>
      <c r="E52" s="298" t="s">
        <v>250</v>
      </c>
      <c r="F52" s="54"/>
    </row>
    <row r="53" spans="1:6" hidden="1" x14ac:dyDescent="0.3">
      <c r="A53" s="821"/>
      <c r="B53" s="297" t="s">
        <v>255</v>
      </c>
      <c r="C53" s="259" t="s">
        <v>22</v>
      </c>
      <c r="D53" s="297">
        <v>20</v>
      </c>
      <c r="E53" s="297" t="s">
        <v>256</v>
      </c>
      <c r="F53" s="54"/>
    </row>
    <row r="54" spans="1:6" hidden="1" x14ac:dyDescent="0.3">
      <c r="A54" s="821"/>
      <c r="B54" s="297" t="s">
        <v>257</v>
      </c>
      <c r="C54" s="259" t="s">
        <v>22</v>
      </c>
      <c r="D54" s="297">
        <v>200</v>
      </c>
      <c r="E54" s="297" t="s">
        <v>258</v>
      </c>
      <c r="F54" s="54"/>
    </row>
    <row r="55" spans="1:6" hidden="1" x14ac:dyDescent="0.3">
      <c r="A55" s="821"/>
      <c r="B55" s="390" t="s">
        <v>259</v>
      </c>
      <c r="C55" s="259" t="s">
        <v>22</v>
      </c>
      <c r="D55" s="390">
        <v>100</v>
      </c>
      <c r="E55" s="390" t="s">
        <v>260</v>
      </c>
      <c r="F55" s="54"/>
    </row>
    <row r="56" spans="1:6" hidden="1" x14ac:dyDescent="0.3">
      <c r="A56" s="821"/>
      <c r="B56" s="390" t="s">
        <v>261</v>
      </c>
      <c r="C56" s="259" t="s">
        <v>22</v>
      </c>
      <c r="D56" s="390">
        <v>30</v>
      </c>
      <c r="E56" s="390" t="s">
        <v>262</v>
      </c>
      <c r="F56" s="54"/>
    </row>
    <row r="57" spans="1:6" ht="17.25" hidden="1" thickBot="1" x14ac:dyDescent="0.35">
      <c r="A57" s="825"/>
      <c r="B57" s="300" t="s">
        <v>263</v>
      </c>
      <c r="C57" s="248" t="s">
        <v>22</v>
      </c>
      <c r="D57" s="300">
        <v>60</v>
      </c>
      <c r="E57" s="300" t="s">
        <v>262</v>
      </c>
      <c r="F57" s="189"/>
    </row>
    <row r="58" spans="1:6" hidden="1" x14ac:dyDescent="0.3">
      <c r="A58" s="817" t="s">
        <v>275</v>
      </c>
      <c r="B58" s="299" t="s">
        <v>226</v>
      </c>
      <c r="C58" s="284" t="s">
        <v>22</v>
      </c>
      <c r="D58" s="299">
        <v>400</v>
      </c>
      <c r="E58" s="322" t="s">
        <v>216</v>
      </c>
      <c r="F58" s="258"/>
    </row>
    <row r="59" spans="1:6" hidden="1" x14ac:dyDescent="0.3">
      <c r="A59" s="818"/>
      <c r="B59" s="297" t="s">
        <v>246</v>
      </c>
      <c r="C59" s="259" t="s">
        <v>22</v>
      </c>
      <c r="D59" s="297">
        <v>10</v>
      </c>
      <c r="E59" s="298" t="s">
        <v>133</v>
      </c>
      <c r="F59" s="54"/>
    </row>
    <row r="60" spans="1:6" hidden="1" x14ac:dyDescent="0.3">
      <c r="A60" s="818"/>
      <c r="B60" s="297" t="s">
        <v>249</v>
      </c>
      <c r="C60" s="259" t="s">
        <v>22</v>
      </c>
      <c r="D60" s="297">
        <v>7</v>
      </c>
      <c r="E60" s="298" t="s">
        <v>250</v>
      </c>
      <c r="F60" s="54"/>
    </row>
    <row r="61" spans="1:6" hidden="1" x14ac:dyDescent="0.3">
      <c r="A61" s="818"/>
      <c r="B61" s="297" t="s">
        <v>269</v>
      </c>
      <c r="C61" s="259" t="s">
        <v>22</v>
      </c>
      <c r="D61" s="297">
        <v>50</v>
      </c>
      <c r="E61" s="298" t="s">
        <v>270</v>
      </c>
      <c r="F61" s="54"/>
    </row>
    <row r="62" spans="1:6" hidden="1" x14ac:dyDescent="0.3">
      <c r="A62" s="818"/>
      <c r="B62" s="297" t="s">
        <v>272</v>
      </c>
      <c r="C62" s="259" t="s">
        <v>22</v>
      </c>
      <c r="D62" s="297">
        <v>2</v>
      </c>
      <c r="E62" s="297" t="s">
        <v>273</v>
      </c>
      <c r="F62" s="54"/>
    </row>
    <row r="63" spans="1:6" hidden="1" x14ac:dyDescent="0.3">
      <c r="A63" s="818"/>
      <c r="B63" s="297" t="s">
        <v>271</v>
      </c>
      <c r="C63" s="259" t="s">
        <v>22</v>
      </c>
      <c r="D63" s="297">
        <v>2</v>
      </c>
      <c r="E63" s="297" t="s">
        <v>274</v>
      </c>
      <c r="F63" s="54"/>
    </row>
    <row r="64" spans="1:6" hidden="1" x14ac:dyDescent="0.3">
      <c r="A64" s="818"/>
      <c r="B64" s="297" t="s">
        <v>276</v>
      </c>
      <c r="C64" s="259" t="s">
        <v>22</v>
      </c>
      <c r="D64" s="297">
        <v>50</v>
      </c>
      <c r="E64" s="297" t="s">
        <v>133</v>
      </c>
      <c r="F64" s="54"/>
    </row>
    <row r="65" spans="1:6" hidden="1" x14ac:dyDescent="0.3">
      <c r="A65" s="818"/>
      <c r="B65" s="297" t="s">
        <v>280</v>
      </c>
      <c r="C65" s="259" t="s">
        <v>22</v>
      </c>
      <c r="D65" s="297">
        <v>20</v>
      </c>
      <c r="E65" s="297" t="s">
        <v>133</v>
      </c>
      <c r="F65" s="54"/>
    </row>
    <row r="66" spans="1:6" hidden="1" x14ac:dyDescent="0.3">
      <c r="A66" s="818"/>
      <c r="B66" s="297" t="s">
        <v>281</v>
      </c>
      <c r="C66" s="259" t="s">
        <v>22</v>
      </c>
      <c r="D66" s="297">
        <v>150</v>
      </c>
      <c r="E66" s="297" t="s">
        <v>282</v>
      </c>
      <c r="F66" s="54"/>
    </row>
    <row r="67" spans="1:6" ht="17.25" hidden="1" thickBot="1" x14ac:dyDescent="0.35">
      <c r="A67" s="831"/>
      <c r="B67" s="300" t="s">
        <v>279</v>
      </c>
      <c r="C67" s="248" t="s">
        <v>22</v>
      </c>
      <c r="D67" s="300">
        <v>50</v>
      </c>
      <c r="E67" s="300" t="s">
        <v>133</v>
      </c>
      <c r="F67" s="189"/>
    </row>
    <row r="68" spans="1:6" hidden="1" x14ac:dyDescent="0.3">
      <c r="A68" s="828" t="s">
        <v>297</v>
      </c>
      <c r="B68" s="284" t="s">
        <v>278</v>
      </c>
      <c r="C68" s="284" t="s">
        <v>22</v>
      </c>
      <c r="D68" s="284">
        <v>150</v>
      </c>
      <c r="E68" s="284" t="s">
        <v>133</v>
      </c>
      <c r="F68" s="258"/>
    </row>
    <row r="69" spans="1:6" hidden="1" x14ac:dyDescent="0.3">
      <c r="A69" s="829"/>
      <c r="B69" s="259" t="s">
        <v>291</v>
      </c>
      <c r="C69" s="259" t="s">
        <v>22</v>
      </c>
      <c r="D69" s="259">
        <v>300</v>
      </c>
      <c r="E69" s="259" t="s">
        <v>292</v>
      </c>
      <c r="F69" s="54"/>
    </row>
    <row r="70" spans="1:6" ht="17.25" hidden="1" thickBot="1" x14ac:dyDescent="0.35">
      <c r="A70" s="830"/>
      <c r="B70" s="248" t="s">
        <v>295</v>
      </c>
      <c r="C70" s="248" t="s">
        <v>22</v>
      </c>
      <c r="D70" s="248">
        <v>6</v>
      </c>
      <c r="E70" s="248" t="s">
        <v>296</v>
      </c>
      <c r="F70" s="189"/>
    </row>
    <row r="71" spans="1:6" hidden="1" x14ac:dyDescent="0.3">
      <c r="A71" s="790" t="s">
        <v>298</v>
      </c>
      <c r="B71" s="299" t="s">
        <v>226</v>
      </c>
      <c r="C71" s="284" t="s">
        <v>22</v>
      </c>
      <c r="D71" s="299">
        <v>400</v>
      </c>
      <c r="E71" s="322" t="s">
        <v>216</v>
      </c>
      <c r="F71" s="258"/>
    </row>
    <row r="72" spans="1:6" hidden="1" x14ac:dyDescent="0.3">
      <c r="A72" s="791"/>
      <c r="B72" s="297" t="s">
        <v>246</v>
      </c>
      <c r="C72" s="259" t="s">
        <v>22</v>
      </c>
      <c r="D72" s="297">
        <v>10</v>
      </c>
      <c r="E72" s="298" t="s">
        <v>133</v>
      </c>
      <c r="F72" s="54"/>
    </row>
    <row r="73" spans="1:6" hidden="1" x14ac:dyDescent="0.3">
      <c r="A73" s="791"/>
      <c r="B73" s="259" t="s">
        <v>305</v>
      </c>
      <c r="C73" s="259" t="s">
        <v>22</v>
      </c>
      <c r="D73" s="259">
        <v>300</v>
      </c>
      <c r="E73" s="259" t="s">
        <v>258</v>
      </c>
      <c r="F73" s="54"/>
    </row>
    <row r="74" spans="1:6" hidden="1" x14ac:dyDescent="0.3">
      <c r="A74" s="791"/>
      <c r="B74" s="259" t="s">
        <v>308</v>
      </c>
      <c r="C74" s="259" t="s">
        <v>22</v>
      </c>
      <c r="D74" s="259">
        <v>10</v>
      </c>
      <c r="E74" s="259" t="s">
        <v>309</v>
      </c>
      <c r="F74" s="54"/>
    </row>
    <row r="75" spans="1:6" hidden="1" x14ac:dyDescent="0.3">
      <c r="A75" s="791"/>
      <c r="B75" s="259" t="s">
        <v>310</v>
      </c>
      <c r="C75" s="259" t="s">
        <v>22</v>
      </c>
      <c r="D75" s="259">
        <v>6</v>
      </c>
      <c r="E75" s="259" t="s">
        <v>283</v>
      </c>
      <c r="F75" s="54"/>
    </row>
    <row r="76" spans="1:6" hidden="1" x14ac:dyDescent="0.3">
      <c r="A76" s="791"/>
      <c r="B76" s="259" t="s">
        <v>255</v>
      </c>
      <c r="C76" s="259" t="s">
        <v>22</v>
      </c>
      <c r="D76" s="259">
        <v>12</v>
      </c>
      <c r="E76" s="259" t="s">
        <v>283</v>
      </c>
      <c r="F76" s="54"/>
    </row>
    <row r="77" spans="1:6" hidden="1" x14ac:dyDescent="0.3">
      <c r="A77" s="791"/>
      <c r="B77" s="259" t="s">
        <v>255</v>
      </c>
      <c r="C77" s="259" t="s">
        <v>22</v>
      </c>
      <c r="D77" s="259">
        <v>6</v>
      </c>
      <c r="E77" s="259" t="s">
        <v>317</v>
      </c>
      <c r="F77" s="54"/>
    </row>
    <row r="78" spans="1:6" hidden="1" x14ac:dyDescent="0.3">
      <c r="A78" s="791"/>
      <c r="B78" s="259" t="s">
        <v>315</v>
      </c>
      <c r="C78" s="259" t="s">
        <v>22</v>
      </c>
      <c r="D78" s="259">
        <v>3</v>
      </c>
      <c r="E78" s="259" t="s">
        <v>314</v>
      </c>
      <c r="F78" s="54"/>
    </row>
    <row r="79" spans="1:6" ht="17.25" hidden="1" thickBot="1" x14ac:dyDescent="0.35">
      <c r="A79" s="792"/>
      <c r="B79" s="218" t="s">
        <v>316</v>
      </c>
      <c r="C79" s="218" t="s">
        <v>22</v>
      </c>
      <c r="D79" s="218">
        <v>3</v>
      </c>
      <c r="E79" s="218" t="s">
        <v>318</v>
      </c>
      <c r="F79" s="222"/>
    </row>
    <row r="80" spans="1:6" hidden="1" x14ac:dyDescent="0.3">
      <c r="A80" s="817" t="s">
        <v>329</v>
      </c>
      <c r="B80" s="299" t="s">
        <v>226</v>
      </c>
      <c r="C80" s="284" t="s">
        <v>22</v>
      </c>
      <c r="D80" s="299">
        <v>400</v>
      </c>
      <c r="E80" s="322" t="s">
        <v>216</v>
      </c>
      <c r="F80" s="258"/>
    </row>
    <row r="81" spans="1:9" hidden="1" x14ac:dyDescent="0.3">
      <c r="A81" s="818"/>
      <c r="B81" s="297" t="s">
        <v>333</v>
      </c>
      <c r="C81" s="259" t="s">
        <v>22</v>
      </c>
      <c r="D81" s="297">
        <v>10</v>
      </c>
      <c r="E81" s="298" t="s">
        <v>133</v>
      </c>
      <c r="F81" s="54"/>
    </row>
    <row r="82" spans="1:9" hidden="1" x14ac:dyDescent="0.3">
      <c r="A82" s="818"/>
      <c r="B82" s="297" t="s">
        <v>330</v>
      </c>
      <c r="C82" s="259" t="s">
        <v>22</v>
      </c>
      <c r="D82" s="297">
        <v>16</v>
      </c>
      <c r="E82" s="298" t="s">
        <v>133</v>
      </c>
      <c r="F82" s="54"/>
    </row>
    <row r="83" spans="1:9" ht="17.25" hidden="1" thickBot="1" x14ac:dyDescent="0.35">
      <c r="A83" s="819"/>
      <c r="B83" s="390" t="s">
        <v>331</v>
      </c>
      <c r="C83" s="218" t="s">
        <v>22</v>
      </c>
      <c r="D83" s="390">
        <v>7</v>
      </c>
      <c r="E83" s="331" t="s">
        <v>133</v>
      </c>
      <c r="F83" s="222"/>
    </row>
    <row r="84" spans="1:9" hidden="1" x14ac:dyDescent="0.3">
      <c r="A84" s="790" t="s">
        <v>337</v>
      </c>
      <c r="B84" s="299" t="s">
        <v>226</v>
      </c>
      <c r="C84" s="284" t="s">
        <v>22</v>
      </c>
      <c r="D84" s="299">
        <v>400</v>
      </c>
      <c r="E84" s="322" t="s">
        <v>216</v>
      </c>
      <c r="F84" s="258"/>
      <c r="I84" s="391"/>
    </row>
    <row r="85" spans="1:9" hidden="1" x14ac:dyDescent="0.3">
      <c r="A85" s="791"/>
      <c r="B85" s="297" t="s">
        <v>333</v>
      </c>
      <c r="C85" s="259" t="s">
        <v>22</v>
      </c>
      <c r="D85" s="297">
        <v>10</v>
      </c>
      <c r="E85" s="298" t="s">
        <v>133</v>
      </c>
      <c r="F85" s="54"/>
      <c r="I85" s="391"/>
    </row>
    <row r="86" spans="1:9" hidden="1" x14ac:dyDescent="0.3">
      <c r="A86" s="791"/>
      <c r="B86" s="297" t="s">
        <v>338</v>
      </c>
      <c r="C86" s="259" t="s">
        <v>22</v>
      </c>
      <c r="D86" s="297">
        <v>10</v>
      </c>
      <c r="E86" s="298" t="s">
        <v>343</v>
      </c>
      <c r="F86" s="54"/>
      <c r="I86" s="391"/>
    </row>
    <row r="87" spans="1:9" ht="17.25" hidden="1" thickBot="1" x14ac:dyDescent="0.35">
      <c r="A87" s="792"/>
      <c r="B87" s="390" t="s">
        <v>341</v>
      </c>
      <c r="C87" s="218" t="s">
        <v>22</v>
      </c>
      <c r="D87" s="390">
        <v>10</v>
      </c>
      <c r="E87" s="331" t="s">
        <v>133</v>
      </c>
      <c r="F87" s="222"/>
      <c r="I87" s="391"/>
    </row>
    <row r="88" spans="1:9" hidden="1" x14ac:dyDescent="0.3">
      <c r="A88" s="790" t="s">
        <v>188</v>
      </c>
      <c r="B88" s="299" t="s">
        <v>226</v>
      </c>
      <c r="C88" s="284" t="s">
        <v>22</v>
      </c>
      <c r="D88" s="299">
        <v>400</v>
      </c>
      <c r="E88" s="322" t="s">
        <v>216</v>
      </c>
      <c r="F88" s="258"/>
      <c r="H88" s="391"/>
    </row>
    <row r="89" spans="1:9" hidden="1" x14ac:dyDescent="0.3">
      <c r="A89" s="791"/>
      <c r="B89" s="297" t="s">
        <v>333</v>
      </c>
      <c r="C89" s="259" t="s">
        <v>22</v>
      </c>
      <c r="D89" s="297">
        <v>10</v>
      </c>
      <c r="E89" s="298" t="s">
        <v>133</v>
      </c>
      <c r="F89" s="54"/>
      <c r="H89" s="391"/>
    </row>
    <row r="90" spans="1:9" hidden="1" x14ac:dyDescent="0.3">
      <c r="A90" s="791"/>
      <c r="B90" s="297" t="s">
        <v>349</v>
      </c>
      <c r="C90" s="259" t="s">
        <v>22</v>
      </c>
      <c r="D90" s="297">
        <v>2</v>
      </c>
      <c r="E90" s="298" t="s">
        <v>343</v>
      </c>
      <c r="F90" s="54"/>
      <c r="H90" s="391"/>
    </row>
    <row r="91" spans="1:9" hidden="1" x14ac:dyDescent="0.3">
      <c r="A91" s="791"/>
      <c r="B91" s="297" t="s">
        <v>352</v>
      </c>
      <c r="C91" s="259" t="s">
        <v>22</v>
      </c>
      <c r="D91" s="297">
        <v>10</v>
      </c>
      <c r="E91" s="298" t="s">
        <v>343</v>
      </c>
      <c r="F91" s="54"/>
      <c r="H91" s="391"/>
    </row>
    <row r="92" spans="1:9" hidden="1" x14ac:dyDescent="0.3">
      <c r="A92" s="791"/>
      <c r="B92" s="297" t="s">
        <v>355</v>
      </c>
      <c r="C92" s="259" t="s">
        <v>22</v>
      </c>
      <c r="D92" s="297">
        <v>10</v>
      </c>
      <c r="E92" s="298" t="s">
        <v>356</v>
      </c>
      <c r="F92" s="54"/>
      <c r="H92" s="391"/>
    </row>
    <row r="93" spans="1:9" ht="17.25" hidden="1" thickBot="1" x14ac:dyDescent="0.35">
      <c r="A93" s="793"/>
      <c r="B93" s="300" t="s">
        <v>346</v>
      </c>
      <c r="C93" s="248" t="s">
        <v>22</v>
      </c>
      <c r="D93" s="300">
        <v>8</v>
      </c>
      <c r="E93" s="294" t="s">
        <v>133</v>
      </c>
      <c r="F93" s="189"/>
      <c r="H93" s="391"/>
    </row>
    <row r="94" spans="1:9" hidden="1" x14ac:dyDescent="0.3">
      <c r="A94" s="790" t="s">
        <v>224</v>
      </c>
      <c r="B94" s="299" t="s">
        <v>226</v>
      </c>
      <c r="C94" s="284" t="s">
        <v>22</v>
      </c>
      <c r="D94" s="299">
        <v>400</v>
      </c>
      <c r="E94" s="322" t="s">
        <v>216</v>
      </c>
      <c r="F94" s="258"/>
      <c r="H94" s="391"/>
    </row>
    <row r="95" spans="1:9" hidden="1" x14ac:dyDescent="0.3">
      <c r="A95" s="791"/>
      <c r="B95" s="297" t="s">
        <v>333</v>
      </c>
      <c r="C95" s="259" t="s">
        <v>22</v>
      </c>
      <c r="D95" s="297">
        <v>10</v>
      </c>
      <c r="E95" s="298" t="s">
        <v>133</v>
      </c>
      <c r="F95" s="54"/>
      <c r="H95" s="391"/>
    </row>
    <row r="96" spans="1:9" hidden="1" x14ac:dyDescent="0.3">
      <c r="A96" s="791"/>
      <c r="B96" s="297" t="s">
        <v>151</v>
      </c>
      <c r="C96" s="259" t="s">
        <v>22</v>
      </c>
      <c r="D96" s="297">
        <v>2</v>
      </c>
      <c r="E96" s="298" t="s">
        <v>133</v>
      </c>
      <c r="F96" s="54"/>
      <c r="H96" s="391"/>
    </row>
    <row r="97" spans="1:8" hidden="1" x14ac:dyDescent="0.3">
      <c r="A97" s="791"/>
      <c r="B97" s="297" t="s">
        <v>369</v>
      </c>
      <c r="C97" s="259" t="s">
        <v>22</v>
      </c>
      <c r="D97" s="297">
        <v>200</v>
      </c>
      <c r="E97" s="298" t="s">
        <v>370</v>
      </c>
      <c r="F97" s="54"/>
      <c r="H97" s="391"/>
    </row>
    <row r="98" spans="1:8" ht="17.25" hidden="1" thickBot="1" x14ac:dyDescent="0.35">
      <c r="A98" s="792"/>
      <c r="B98" s="390" t="s">
        <v>368</v>
      </c>
      <c r="C98" s="218" t="s">
        <v>22</v>
      </c>
      <c r="D98" s="390">
        <v>10</v>
      </c>
      <c r="E98" s="331" t="s">
        <v>133</v>
      </c>
      <c r="F98" s="222"/>
      <c r="H98" s="391"/>
    </row>
    <row r="99" spans="1:8" hidden="1" x14ac:dyDescent="0.3">
      <c r="A99" s="817" t="s">
        <v>392</v>
      </c>
      <c r="B99" s="299" t="s">
        <v>226</v>
      </c>
      <c r="C99" s="284" t="s">
        <v>22</v>
      </c>
      <c r="D99" s="299">
        <v>400</v>
      </c>
      <c r="E99" s="322" t="s">
        <v>216</v>
      </c>
      <c r="F99" s="258"/>
    </row>
    <row r="100" spans="1:8" hidden="1" x14ac:dyDescent="0.3">
      <c r="A100" s="818"/>
      <c r="B100" s="297" t="s">
        <v>333</v>
      </c>
      <c r="C100" s="259" t="s">
        <v>22</v>
      </c>
      <c r="D100" s="297">
        <v>10</v>
      </c>
      <c r="E100" s="298" t="s">
        <v>133</v>
      </c>
      <c r="F100" s="54"/>
    </row>
    <row r="101" spans="1:8" hidden="1" x14ac:dyDescent="0.3">
      <c r="A101" s="818"/>
      <c r="B101" s="297" t="s">
        <v>373</v>
      </c>
      <c r="C101" s="259" t="s">
        <v>22</v>
      </c>
      <c r="D101" s="297">
        <v>10</v>
      </c>
      <c r="E101" s="298" t="s">
        <v>133</v>
      </c>
      <c r="F101" s="54"/>
    </row>
    <row r="102" spans="1:8" hidden="1" x14ac:dyDescent="0.3">
      <c r="A102" s="818"/>
      <c r="B102" s="297" t="s">
        <v>375</v>
      </c>
      <c r="C102" s="259" t="s">
        <v>22</v>
      </c>
      <c r="D102" s="297">
        <v>10</v>
      </c>
      <c r="E102" s="298" t="s">
        <v>133</v>
      </c>
      <c r="F102" s="54"/>
    </row>
    <row r="103" spans="1:8" hidden="1" x14ac:dyDescent="0.3">
      <c r="A103" s="818"/>
      <c r="B103" s="297" t="s">
        <v>378</v>
      </c>
      <c r="C103" s="259" t="s">
        <v>22</v>
      </c>
      <c r="D103" s="297">
        <v>10</v>
      </c>
      <c r="E103" s="298" t="s">
        <v>133</v>
      </c>
      <c r="F103" s="54"/>
    </row>
    <row r="104" spans="1:8" hidden="1" x14ac:dyDescent="0.3">
      <c r="A104" s="818"/>
      <c r="B104" s="297" t="s">
        <v>382</v>
      </c>
      <c r="C104" s="259" t="s">
        <v>22</v>
      </c>
      <c r="D104" s="297">
        <v>4</v>
      </c>
      <c r="E104" s="298" t="s">
        <v>383</v>
      </c>
      <c r="F104" s="54"/>
    </row>
    <row r="105" spans="1:8" hidden="1" x14ac:dyDescent="0.3">
      <c r="A105" s="818"/>
      <c r="B105" s="297" t="s">
        <v>386</v>
      </c>
      <c r="C105" s="259" t="s">
        <v>22</v>
      </c>
      <c r="D105" s="297">
        <v>20</v>
      </c>
      <c r="E105" s="298" t="s">
        <v>387</v>
      </c>
      <c r="F105" s="54"/>
    </row>
    <row r="106" spans="1:8" hidden="1" x14ac:dyDescent="0.3">
      <c r="A106" s="818"/>
      <c r="B106" s="297" t="s">
        <v>377</v>
      </c>
      <c r="C106" s="259" t="s">
        <v>22</v>
      </c>
      <c r="D106" s="297">
        <v>10</v>
      </c>
      <c r="E106" s="298" t="s">
        <v>133</v>
      </c>
      <c r="F106" s="54"/>
    </row>
    <row r="107" spans="1:8" hidden="1" x14ac:dyDescent="0.3">
      <c r="A107" s="818"/>
      <c r="B107" s="297" t="s">
        <v>389</v>
      </c>
      <c r="C107" s="259" t="s">
        <v>22</v>
      </c>
      <c r="D107" s="297">
        <v>1</v>
      </c>
      <c r="E107" s="298" t="s">
        <v>133</v>
      </c>
      <c r="F107" s="54"/>
    </row>
    <row r="108" spans="1:8" ht="17.25" hidden="1" thickBot="1" x14ac:dyDescent="0.35">
      <c r="A108" s="819"/>
      <c r="B108" s="390" t="s">
        <v>240</v>
      </c>
      <c r="C108" s="218" t="s">
        <v>22</v>
      </c>
      <c r="D108" s="390">
        <v>200</v>
      </c>
      <c r="E108" s="331" t="s">
        <v>252</v>
      </c>
      <c r="F108" s="222"/>
    </row>
    <row r="109" spans="1:8" hidden="1" x14ac:dyDescent="0.3">
      <c r="A109" s="828" t="s">
        <v>404</v>
      </c>
      <c r="B109" s="299" t="s">
        <v>226</v>
      </c>
      <c r="C109" s="284" t="s">
        <v>22</v>
      </c>
      <c r="D109" s="299">
        <v>400</v>
      </c>
      <c r="E109" s="322" t="s">
        <v>216</v>
      </c>
      <c r="F109" s="258"/>
    </row>
    <row r="110" spans="1:8" hidden="1" x14ac:dyDescent="0.3">
      <c r="A110" s="829"/>
      <c r="B110" s="297" t="s">
        <v>333</v>
      </c>
      <c r="C110" s="259" t="s">
        <v>22</v>
      </c>
      <c r="D110" s="297">
        <v>10</v>
      </c>
      <c r="E110" s="298" t="s">
        <v>133</v>
      </c>
      <c r="F110" s="54"/>
    </row>
    <row r="111" spans="1:8" hidden="1" x14ac:dyDescent="0.3">
      <c r="A111" s="829"/>
      <c r="B111" s="297" t="s">
        <v>373</v>
      </c>
      <c r="C111" s="259" t="s">
        <v>22</v>
      </c>
      <c r="D111" s="297">
        <v>10</v>
      </c>
      <c r="E111" s="298" t="s">
        <v>133</v>
      </c>
      <c r="F111" s="54"/>
    </row>
    <row r="112" spans="1:8" hidden="1" x14ac:dyDescent="0.3">
      <c r="A112" s="829"/>
      <c r="B112" s="259" t="s">
        <v>402</v>
      </c>
      <c r="C112" s="259" t="s">
        <v>22</v>
      </c>
      <c r="D112" s="259">
        <v>10</v>
      </c>
      <c r="E112" s="259" t="s">
        <v>403</v>
      </c>
      <c r="F112" s="54"/>
    </row>
    <row r="113" spans="1:9" ht="17.25" hidden="1" thickBot="1" x14ac:dyDescent="0.35">
      <c r="A113" s="829"/>
      <c r="B113" s="218" t="s">
        <v>400</v>
      </c>
      <c r="C113" s="218" t="s">
        <v>22</v>
      </c>
      <c r="D113" s="218">
        <v>3</v>
      </c>
      <c r="E113" s="218" t="s">
        <v>401</v>
      </c>
      <c r="F113" s="222"/>
    </row>
    <row r="114" spans="1:9" hidden="1" x14ac:dyDescent="0.3">
      <c r="A114" s="817" t="s">
        <v>428</v>
      </c>
      <c r="B114" s="299" t="s">
        <v>226</v>
      </c>
      <c r="C114" s="284" t="s">
        <v>22</v>
      </c>
      <c r="D114" s="299">
        <v>400</v>
      </c>
      <c r="E114" s="322" t="s">
        <v>216</v>
      </c>
      <c r="F114" s="258"/>
    </row>
    <row r="115" spans="1:9" hidden="1" x14ac:dyDescent="0.3">
      <c r="A115" s="818"/>
      <c r="B115" s="297" t="s">
        <v>333</v>
      </c>
      <c r="C115" s="259" t="s">
        <v>22</v>
      </c>
      <c r="D115" s="297">
        <v>10</v>
      </c>
      <c r="E115" s="298" t="s">
        <v>133</v>
      </c>
      <c r="F115" s="54"/>
    </row>
    <row r="116" spans="1:9" hidden="1" x14ac:dyDescent="0.3">
      <c r="A116" s="818"/>
      <c r="B116" s="259" t="s">
        <v>236</v>
      </c>
      <c r="C116" s="259" t="s">
        <v>22</v>
      </c>
      <c r="D116" s="259">
        <v>10</v>
      </c>
      <c r="E116" s="259" t="s">
        <v>403</v>
      </c>
      <c r="F116" s="54"/>
      <c r="G116" s="416"/>
      <c r="H116" s="416"/>
      <c r="I116" s="416"/>
    </row>
    <row r="117" spans="1:9" hidden="1" x14ac:dyDescent="0.3">
      <c r="A117" s="818"/>
      <c r="B117" s="259" t="s">
        <v>425</v>
      </c>
      <c r="C117" s="259" t="s">
        <v>22</v>
      </c>
      <c r="D117" s="259">
        <v>25</v>
      </c>
      <c r="E117" s="259" t="s">
        <v>403</v>
      </c>
      <c r="F117" s="54"/>
      <c r="G117" s="416"/>
      <c r="H117" s="416"/>
      <c r="I117" s="416"/>
    </row>
    <row r="118" spans="1:9" ht="17.25" hidden="1" thickBot="1" x14ac:dyDescent="0.35">
      <c r="A118" s="831"/>
      <c r="B118" s="248" t="s">
        <v>426</v>
      </c>
      <c r="C118" s="248" t="s">
        <v>22</v>
      </c>
      <c r="D118" s="248">
        <v>30</v>
      </c>
      <c r="E118" s="248" t="s">
        <v>403</v>
      </c>
      <c r="F118" s="189"/>
      <c r="G118" s="416"/>
      <c r="H118" s="416"/>
      <c r="I118" s="416"/>
    </row>
    <row r="119" spans="1:9" hidden="1" x14ac:dyDescent="0.3">
      <c r="A119" s="787" t="s">
        <v>138</v>
      </c>
      <c r="B119" s="284" t="s">
        <v>232</v>
      </c>
      <c r="C119" s="284" t="s">
        <v>22</v>
      </c>
      <c r="D119" s="299">
        <v>400</v>
      </c>
      <c r="E119" s="322" t="s">
        <v>216</v>
      </c>
      <c r="F119" s="311"/>
      <c r="G119" s="417"/>
      <c r="H119" s="418"/>
      <c r="I119" s="416"/>
    </row>
    <row r="120" spans="1:9" hidden="1" x14ac:dyDescent="0.3">
      <c r="A120" s="788"/>
      <c r="B120" s="259" t="s">
        <v>134</v>
      </c>
      <c r="C120" s="259" t="s">
        <v>22</v>
      </c>
      <c r="D120" s="297">
        <v>10</v>
      </c>
      <c r="E120" s="298" t="s">
        <v>133</v>
      </c>
      <c r="F120" s="312"/>
      <c r="G120" s="417"/>
      <c r="H120" s="418"/>
      <c r="I120" s="416"/>
    </row>
    <row r="121" spans="1:9" hidden="1" x14ac:dyDescent="0.3">
      <c r="A121" s="788"/>
      <c r="B121" s="259" t="s">
        <v>435</v>
      </c>
      <c r="C121" s="259" t="s">
        <v>22</v>
      </c>
      <c r="D121" s="259">
        <v>18</v>
      </c>
      <c r="E121" s="259" t="s">
        <v>133</v>
      </c>
      <c r="F121" s="227"/>
      <c r="G121" s="417"/>
      <c r="H121" s="418"/>
      <c r="I121" s="416"/>
    </row>
    <row r="122" spans="1:9" hidden="1" x14ac:dyDescent="0.3">
      <c r="A122" s="788"/>
      <c r="B122" s="776" t="s">
        <v>438</v>
      </c>
      <c r="C122" s="259" t="s">
        <v>22</v>
      </c>
      <c r="D122" s="259">
        <v>41</v>
      </c>
      <c r="E122" s="259" t="s">
        <v>133</v>
      </c>
      <c r="F122" s="227"/>
      <c r="G122" s="417"/>
      <c r="H122" s="418"/>
      <c r="I122" s="416"/>
    </row>
    <row r="123" spans="1:9" hidden="1" x14ac:dyDescent="0.3">
      <c r="A123" s="788"/>
      <c r="B123" s="776"/>
      <c r="C123" s="259" t="s">
        <v>22</v>
      </c>
      <c r="D123" s="259">
        <v>6</v>
      </c>
      <c r="E123" s="259" t="s">
        <v>133</v>
      </c>
      <c r="F123" s="227"/>
      <c r="G123" s="417"/>
      <c r="H123" s="418"/>
      <c r="I123" s="416"/>
    </row>
    <row r="124" spans="1:9" hidden="1" x14ac:dyDescent="0.3">
      <c r="A124" s="788"/>
      <c r="B124" s="776"/>
      <c r="C124" s="259" t="s">
        <v>22</v>
      </c>
      <c r="D124" s="259">
        <v>5</v>
      </c>
      <c r="E124" s="259" t="s">
        <v>133</v>
      </c>
      <c r="F124" s="227"/>
      <c r="G124" s="417"/>
      <c r="H124" s="418"/>
      <c r="I124" s="416"/>
    </row>
    <row r="125" spans="1:9" hidden="1" x14ac:dyDescent="0.3">
      <c r="A125" s="788"/>
      <c r="B125" s="776"/>
      <c r="C125" s="259" t="s">
        <v>22</v>
      </c>
      <c r="D125" s="259">
        <v>5</v>
      </c>
      <c r="E125" s="259" t="s">
        <v>133</v>
      </c>
      <c r="F125" s="227"/>
      <c r="G125" s="417"/>
      <c r="H125" s="418"/>
      <c r="I125" s="416"/>
    </row>
    <row r="126" spans="1:9" ht="17.25" hidden="1" thickBot="1" x14ac:dyDescent="0.35">
      <c r="A126" s="788"/>
      <c r="B126" s="769"/>
      <c r="C126" s="218" t="s">
        <v>22</v>
      </c>
      <c r="D126" s="218">
        <v>31</v>
      </c>
      <c r="E126" s="218" t="s">
        <v>133</v>
      </c>
      <c r="F126" s="244"/>
      <c r="G126" s="417"/>
      <c r="H126" s="418"/>
      <c r="I126" s="416"/>
    </row>
    <row r="127" spans="1:9" hidden="1" x14ac:dyDescent="0.3">
      <c r="A127" s="828" t="s">
        <v>485</v>
      </c>
      <c r="B127" s="299" t="s">
        <v>226</v>
      </c>
      <c r="C127" s="284" t="s">
        <v>22</v>
      </c>
      <c r="D127" s="299">
        <v>400</v>
      </c>
      <c r="E127" s="322" t="s">
        <v>216</v>
      </c>
      <c r="F127" s="258"/>
      <c r="G127" s="416"/>
      <c r="H127" s="416"/>
      <c r="I127" s="416"/>
    </row>
    <row r="128" spans="1:9" hidden="1" x14ac:dyDescent="0.3">
      <c r="A128" s="829"/>
      <c r="B128" s="297" t="s">
        <v>333</v>
      </c>
      <c r="C128" s="259" t="s">
        <v>22</v>
      </c>
      <c r="D128" s="297">
        <v>10</v>
      </c>
      <c r="E128" s="298" t="s">
        <v>133</v>
      </c>
      <c r="F128" s="54"/>
      <c r="G128" s="416"/>
      <c r="H128" s="416"/>
      <c r="I128" s="416"/>
    </row>
    <row r="129" spans="1:9" hidden="1" x14ac:dyDescent="0.3">
      <c r="A129" s="829"/>
      <c r="B129" s="259" t="s">
        <v>476</v>
      </c>
      <c r="C129" s="259" t="s">
        <v>22</v>
      </c>
      <c r="D129" s="259">
        <v>6</v>
      </c>
      <c r="E129" s="298" t="s">
        <v>133</v>
      </c>
      <c r="F129" s="54"/>
      <c r="G129" s="416"/>
      <c r="H129" s="416"/>
      <c r="I129" s="416"/>
    </row>
    <row r="130" spans="1:9" hidden="1" x14ac:dyDescent="0.3">
      <c r="A130" s="829"/>
      <c r="B130" s="259" t="s">
        <v>477</v>
      </c>
      <c r="C130" s="259" t="s">
        <v>22</v>
      </c>
      <c r="D130" s="259">
        <v>1</v>
      </c>
      <c r="E130" s="259" t="s">
        <v>478</v>
      </c>
      <c r="F130" s="54"/>
      <c r="G130" s="416"/>
      <c r="H130" s="416"/>
      <c r="I130" s="416"/>
    </row>
    <row r="131" spans="1:9" hidden="1" x14ac:dyDescent="0.3">
      <c r="A131" s="829"/>
      <c r="B131" s="259" t="s">
        <v>479</v>
      </c>
      <c r="C131" s="259" t="s">
        <v>22</v>
      </c>
      <c r="D131" s="259">
        <v>1</v>
      </c>
      <c r="E131" s="298" t="s">
        <v>133</v>
      </c>
      <c r="F131" s="54"/>
    </row>
    <row r="132" spans="1:9" hidden="1" x14ac:dyDescent="0.3">
      <c r="A132" s="829"/>
      <c r="B132" s="259" t="s">
        <v>483</v>
      </c>
      <c r="C132" s="259" t="s">
        <v>22</v>
      </c>
      <c r="D132" s="259">
        <v>10</v>
      </c>
      <c r="E132" s="298" t="s">
        <v>133</v>
      </c>
      <c r="F132" s="54"/>
    </row>
    <row r="133" spans="1:9" hidden="1" x14ac:dyDescent="0.3">
      <c r="A133" s="829"/>
      <c r="B133" s="259" t="s">
        <v>484</v>
      </c>
      <c r="C133" s="259" t="s">
        <v>22</v>
      </c>
      <c r="D133" s="259">
        <v>10</v>
      </c>
      <c r="E133" s="298" t="s">
        <v>133</v>
      </c>
      <c r="F133" s="54"/>
    </row>
    <row r="134" spans="1:9" hidden="1" x14ac:dyDescent="0.3">
      <c r="A134" s="829"/>
      <c r="B134" s="259" t="s">
        <v>480</v>
      </c>
      <c r="C134" s="259" t="s">
        <v>22</v>
      </c>
      <c r="D134" s="259">
        <v>10</v>
      </c>
      <c r="E134" s="259" t="s">
        <v>481</v>
      </c>
      <c r="F134" s="54"/>
    </row>
    <row r="135" spans="1:9" ht="17.25" hidden="1" thickBot="1" x14ac:dyDescent="0.35">
      <c r="A135" s="829"/>
      <c r="B135" s="218" t="s">
        <v>482</v>
      </c>
      <c r="C135" s="218" t="s">
        <v>22</v>
      </c>
      <c r="D135" s="218">
        <v>7</v>
      </c>
      <c r="E135" s="331" t="s">
        <v>133</v>
      </c>
      <c r="F135" s="222"/>
    </row>
    <row r="136" spans="1:9" hidden="1" x14ac:dyDescent="0.3">
      <c r="A136" s="790" t="s">
        <v>268</v>
      </c>
      <c r="B136" s="299" t="s">
        <v>226</v>
      </c>
      <c r="C136" s="284" t="s">
        <v>22</v>
      </c>
      <c r="D136" s="299">
        <v>400</v>
      </c>
      <c r="E136" s="322" t="s">
        <v>216</v>
      </c>
      <c r="F136" s="258"/>
    </row>
    <row r="137" spans="1:9" hidden="1" x14ac:dyDescent="0.3">
      <c r="A137" s="791"/>
      <c r="B137" s="297" t="s">
        <v>333</v>
      </c>
      <c r="C137" s="259" t="s">
        <v>22</v>
      </c>
      <c r="D137" s="297">
        <v>10</v>
      </c>
      <c r="E137" s="298" t="s">
        <v>133</v>
      </c>
      <c r="F137" s="54"/>
    </row>
    <row r="138" spans="1:9" hidden="1" x14ac:dyDescent="0.3">
      <c r="A138" s="791"/>
      <c r="B138" s="439" t="s">
        <v>506</v>
      </c>
      <c r="C138" s="259" t="s">
        <v>22</v>
      </c>
      <c r="D138" s="309">
        <v>2</v>
      </c>
      <c r="E138" s="309" t="s">
        <v>314</v>
      </c>
      <c r="F138" s="54"/>
    </row>
    <row r="139" spans="1:9" hidden="1" x14ac:dyDescent="0.3">
      <c r="A139" s="791"/>
      <c r="B139" s="439" t="s">
        <v>508</v>
      </c>
      <c r="C139" s="259" t="s">
        <v>22</v>
      </c>
      <c r="D139" s="309">
        <v>10</v>
      </c>
      <c r="E139" s="309" t="s">
        <v>216</v>
      </c>
      <c r="F139" s="54"/>
    </row>
    <row r="140" spans="1:9" hidden="1" x14ac:dyDescent="0.3">
      <c r="A140" s="791"/>
      <c r="B140" s="309" t="s">
        <v>482</v>
      </c>
      <c r="C140" s="259" t="s">
        <v>22</v>
      </c>
      <c r="D140" s="309">
        <v>7</v>
      </c>
      <c r="E140" s="309" t="s">
        <v>505</v>
      </c>
      <c r="F140" s="54"/>
    </row>
    <row r="141" spans="1:9" hidden="1" x14ac:dyDescent="0.3">
      <c r="A141" s="791"/>
      <c r="B141" s="309" t="s">
        <v>502</v>
      </c>
      <c r="C141" s="259" t="s">
        <v>22</v>
      </c>
      <c r="D141" s="309">
        <v>1</v>
      </c>
      <c r="E141" s="309" t="s">
        <v>503</v>
      </c>
      <c r="F141" s="54"/>
    </row>
    <row r="142" spans="1:9" ht="17.25" hidden="1" thickBot="1" x14ac:dyDescent="0.35">
      <c r="A142" s="792"/>
      <c r="B142" s="330" t="s">
        <v>500</v>
      </c>
      <c r="C142" s="218" t="s">
        <v>22</v>
      </c>
      <c r="D142" s="330">
        <v>8</v>
      </c>
      <c r="E142" s="330" t="s">
        <v>133</v>
      </c>
      <c r="F142" s="222"/>
    </row>
    <row r="143" spans="1:9" hidden="1" x14ac:dyDescent="0.3">
      <c r="A143" s="817" t="s">
        <v>563</v>
      </c>
      <c r="B143" s="299" t="s">
        <v>226</v>
      </c>
      <c r="C143" s="284" t="s">
        <v>22</v>
      </c>
      <c r="D143" s="299">
        <v>400</v>
      </c>
      <c r="E143" s="322" t="s">
        <v>216</v>
      </c>
      <c r="F143" s="258"/>
    </row>
    <row r="144" spans="1:9" hidden="1" x14ac:dyDescent="0.3">
      <c r="A144" s="818"/>
      <c r="B144" s="297" t="s">
        <v>246</v>
      </c>
      <c r="C144" s="259" t="s">
        <v>22</v>
      </c>
      <c r="D144" s="297">
        <v>10</v>
      </c>
      <c r="E144" s="298" t="s">
        <v>133</v>
      </c>
      <c r="F144" s="54"/>
    </row>
    <row r="145" spans="1:6" hidden="1" x14ac:dyDescent="0.3">
      <c r="A145" s="818"/>
      <c r="B145" s="225" t="s">
        <v>551</v>
      </c>
      <c r="C145" s="259" t="s">
        <v>22</v>
      </c>
      <c r="D145" s="225">
        <v>13</v>
      </c>
      <c r="E145" s="225" t="s">
        <v>552</v>
      </c>
      <c r="F145" s="54"/>
    </row>
    <row r="146" spans="1:6" hidden="1" x14ac:dyDescent="0.3">
      <c r="A146" s="818"/>
      <c r="B146" s="225" t="s">
        <v>553</v>
      </c>
      <c r="C146" s="259" t="s">
        <v>22</v>
      </c>
      <c r="D146" s="225">
        <v>6</v>
      </c>
      <c r="E146" s="225" t="s">
        <v>554</v>
      </c>
      <c r="F146" s="54"/>
    </row>
    <row r="147" spans="1:6" hidden="1" x14ac:dyDescent="0.3">
      <c r="A147" s="818"/>
      <c r="B147" s="225" t="s">
        <v>555</v>
      </c>
      <c r="C147" s="259" t="s">
        <v>22</v>
      </c>
      <c r="D147" s="225">
        <v>1</v>
      </c>
      <c r="E147" s="225" t="s">
        <v>556</v>
      </c>
      <c r="F147" s="54"/>
    </row>
    <row r="148" spans="1:6" hidden="1" x14ac:dyDescent="0.3">
      <c r="A148" s="818"/>
      <c r="B148" s="225" t="s">
        <v>557</v>
      </c>
      <c r="C148" s="259" t="s">
        <v>22</v>
      </c>
      <c r="D148" s="225">
        <v>5</v>
      </c>
      <c r="E148" s="225" t="s">
        <v>558</v>
      </c>
      <c r="F148" s="54"/>
    </row>
    <row r="149" spans="1:6" hidden="1" x14ac:dyDescent="0.3">
      <c r="A149" s="818"/>
      <c r="B149" s="225" t="s">
        <v>559</v>
      </c>
      <c r="C149" s="259" t="s">
        <v>22</v>
      </c>
      <c r="D149" s="225">
        <v>5</v>
      </c>
      <c r="E149" s="225" t="s">
        <v>560</v>
      </c>
      <c r="F149" s="54"/>
    </row>
    <row r="150" spans="1:6" ht="17.25" hidden="1" thickBot="1" x14ac:dyDescent="0.35">
      <c r="A150" s="819"/>
      <c r="B150" s="238" t="s">
        <v>561</v>
      </c>
      <c r="C150" s="218" t="s">
        <v>22</v>
      </c>
      <c r="D150" s="238">
        <v>10</v>
      </c>
      <c r="E150" s="238" t="s">
        <v>562</v>
      </c>
      <c r="F150" s="222"/>
    </row>
    <row r="151" spans="1:6" hidden="1" x14ac:dyDescent="0.3">
      <c r="A151" s="817" t="s">
        <v>571</v>
      </c>
      <c r="B151" s="299" t="s">
        <v>226</v>
      </c>
      <c r="C151" s="284" t="s">
        <v>22</v>
      </c>
      <c r="D151" s="299">
        <v>400</v>
      </c>
      <c r="E151" s="322" t="s">
        <v>216</v>
      </c>
      <c r="F151" s="258"/>
    </row>
    <row r="152" spans="1:6" hidden="1" x14ac:dyDescent="0.3">
      <c r="A152" s="818"/>
      <c r="B152" s="297" t="s">
        <v>246</v>
      </c>
      <c r="C152" s="259" t="s">
        <v>22</v>
      </c>
      <c r="D152" s="297">
        <v>10</v>
      </c>
      <c r="E152" s="298" t="s">
        <v>133</v>
      </c>
      <c r="F152" s="54"/>
    </row>
    <row r="153" spans="1:6" hidden="1" x14ac:dyDescent="0.3">
      <c r="A153" s="818"/>
      <c r="B153" s="225" t="s">
        <v>572</v>
      </c>
      <c r="C153" s="259" t="s">
        <v>22</v>
      </c>
      <c r="D153" s="297">
        <v>10</v>
      </c>
      <c r="E153" s="298" t="s">
        <v>256</v>
      </c>
      <c r="F153" s="54"/>
    </row>
    <row r="154" spans="1:6" hidden="1" x14ac:dyDescent="0.3">
      <c r="A154" s="818"/>
      <c r="B154" s="225" t="s">
        <v>569</v>
      </c>
      <c r="C154" s="259" t="s">
        <v>22</v>
      </c>
      <c r="D154" s="297">
        <v>10</v>
      </c>
      <c r="E154" s="298" t="s">
        <v>256</v>
      </c>
      <c r="F154" s="54"/>
    </row>
    <row r="155" spans="1:6" ht="17.25" hidden="1" thickBot="1" x14ac:dyDescent="0.35">
      <c r="A155" s="819"/>
      <c r="B155" s="238" t="s">
        <v>570</v>
      </c>
      <c r="C155" s="218" t="s">
        <v>22</v>
      </c>
      <c r="D155" s="390">
        <v>10</v>
      </c>
      <c r="E155" s="331" t="s">
        <v>256</v>
      </c>
      <c r="F155" s="222"/>
    </row>
    <row r="156" spans="1:6" hidden="1" x14ac:dyDescent="0.3">
      <c r="A156" s="799" t="s">
        <v>575</v>
      </c>
      <c r="B156" s="299" t="s">
        <v>226</v>
      </c>
      <c r="C156" s="284" t="s">
        <v>22</v>
      </c>
      <c r="D156" s="299">
        <v>400</v>
      </c>
      <c r="E156" s="322" t="s">
        <v>216</v>
      </c>
      <c r="F156" s="258"/>
    </row>
    <row r="157" spans="1:6" hidden="1" x14ac:dyDescent="0.3">
      <c r="A157" s="800"/>
      <c r="B157" s="297" t="s">
        <v>246</v>
      </c>
      <c r="C157" s="259" t="s">
        <v>22</v>
      </c>
      <c r="D157" s="297">
        <v>10</v>
      </c>
      <c r="E157" s="298" t="s">
        <v>133</v>
      </c>
      <c r="F157" s="54"/>
    </row>
    <row r="158" spans="1:6" hidden="1" x14ac:dyDescent="0.3">
      <c r="A158" s="800"/>
      <c r="B158" s="297" t="s">
        <v>574</v>
      </c>
      <c r="C158" s="259" t="s">
        <v>22</v>
      </c>
      <c r="D158" s="297">
        <v>3</v>
      </c>
      <c r="E158" s="298" t="s">
        <v>133</v>
      </c>
      <c r="F158" s="54"/>
    </row>
    <row r="159" spans="1:6" hidden="1" x14ac:dyDescent="0.3">
      <c r="A159" s="800"/>
      <c r="B159" s="297" t="s">
        <v>578</v>
      </c>
      <c r="C159" s="259" t="s">
        <v>22</v>
      </c>
      <c r="D159" s="297">
        <v>2</v>
      </c>
      <c r="E159" s="298" t="s">
        <v>133</v>
      </c>
      <c r="F159" s="54"/>
    </row>
    <row r="160" spans="1:6" ht="17.25" hidden="1" thickBot="1" x14ac:dyDescent="0.35">
      <c r="A160" s="801"/>
      <c r="B160" s="390" t="s">
        <v>580</v>
      </c>
      <c r="C160" s="218" t="s">
        <v>22</v>
      </c>
      <c r="D160" s="390">
        <v>9</v>
      </c>
      <c r="E160" s="331" t="s">
        <v>133</v>
      </c>
      <c r="F160" s="222"/>
    </row>
    <row r="161" spans="1:6" hidden="1" x14ac:dyDescent="0.3">
      <c r="A161" s="817" t="s">
        <v>594</v>
      </c>
      <c r="B161" s="299" t="s">
        <v>226</v>
      </c>
      <c r="C161" s="284" t="s">
        <v>22</v>
      </c>
      <c r="D161" s="299">
        <v>400</v>
      </c>
      <c r="E161" s="322" t="s">
        <v>216</v>
      </c>
      <c r="F161" s="258"/>
    </row>
    <row r="162" spans="1:6" hidden="1" x14ac:dyDescent="0.3">
      <c r="A162" s="818"/>
      <c r="B162" s="297" t="s">
        <v>246</v>
      </c>
      <c r="C162" s="259" t="s">
        <v>22</v>
      </c>
      <c r="D162" s="297">
        <v>10</v>
      </c>
      <c r="E162" s="298" t="s">
        <v>133</v>
      </c>
      <c r="F162" s="54"/>
    </row>
    <row r="163" spans="1:6" hidden="1" x14ac:dyDescent="0.3">
      <c r="A163" s="818"/>
      <c r="B163" s="297" t="s">
        <v>595</v>
      </c>
      <c r="C163" s="259" t="s">
        <v>22</v>
      </c>
      <c r="D163" s="297">
        <v>5</v>
      </c>
      <c r="E163" s="298" t="s">
        <v>133</v>
      </c>
      <c r="F163" s="54"/>
    </row>
    <row r="164" spans="1:6" hidden="1" x14ac:dyDescent="0.3">
      <c r="A164" s="818"/>
      <c r="B164" s="297" t="s">
        <v>599</v>
      </c>
      <c r="C164" s="259" t="s">
        <v>22</v>
      </c>
      <c r="D164" s="297">
        <v>5</v>
      </c>
      <c r="E164" s="298" t="s">
        <v>600</v>
      </c>
      <c r="F164" s="54"/>
    </row>
    <row r="165" spans="1:6" ht="17.25" hidden="1" thickBot="1" x14ac:dyDescent="0.35">
      <c r="A165" s="819"/>
      <c r="B165" s="390" t="s">
        <v>602</v>
      </c>
      <c r="C165" s="218" t="s">
        <v>22</v>
      </c>
      <c r="D165" s="390">
        <v>10</v>
      </c>
      <c r="E165" s="331" t="s">
        <v>604</v>
      </c>
      <c r="F165" s="222"/>
    </row>
    <row r="166" spans="1:6" hidden="1" x14ac:dyDescent="0.3">
      <c r="A166" s="820" t="s">
        <v>612</v>
      </c>
      <c r="B166" s="324" t="s">
        <v>226</v>
      </c>
      <c r="C166" s="284" t="s">
        <v>22</v>
      </c>
      <c r="D166" s="299">
        <v>400</v>
      </c>
      <c r="E166" s="322" t="s">
        <v>216</v>
      </c>
      <c r="F166" s="258"/>
    </row>
    <row r="167" spans="1:6" hidden="1" x14ac:dyDescent="0.3">
      <c r="A167" s="821"/>
      <c r="B167" s="325" t="s">
        <v>246</v>
      </c>
      <c r="C167" s="259" t="s">
        <v>22</v>
      </c>
      <c r="D167" s="297">
        <v>10</v>
      </c>
      <c r="E167" s="298" t="s">
        <v>133</v>
      </c>
      <c r="F167" s="54"/>
    </row>
    <row r="168" spans="1:6" ht="17.25" hidden="1" thickBot="1" x14ac:dyDescent="0.35">
      <c r="A168" s="822"/>
      <c r="B168" s="525" t="s">
        <v>615</v>
      </c>
      <c r="C168" s="218" t="s">
        <v>22</v>
      </c>
      <c r="D168" s="390">
        <v>5</v>
      </c>
      <c r="E168" s="390" t="s">
        <v>616</v>
      </c>
      <c r="F168" s="222"/>
    </row>
    <row r="169" spans="1:6" hidden="1" x14ac:dyDescent="0.3">
      <c r="A169" s="817" t="s">
        <v>629</v>
      </c>
      <c r="B169" s="299" t="s">
        <v>226</v>
      </c>
      <c r="C169" s="284" t="s">
        <v>22</v>
      </c>
      <c r="D169" s="299">
        <v>400</v>
      </c>
      <c r="E169" s="322" t="s">
        <v>216</v>
      </c>
      <c r="F169" s="258"/>
    </row>
    <row r="170" spans="1:6" hidden="1" x14ac:dyDescent="0.3">
      <c r="A170" s="818"/>
      <c r="B170" s="297" t="s">
        <v>246</v>
      </c>
      <c r="C170" s="259" t="s">
        <v>22</v>
      </c>
      <c r="D170" s="297">
        <v>10</v>
      </c>
      <c r="E170" s="298" t="s">
        <v>133</v>
      </c>
      <c r="F170" s="54"/>
    </row>
    <row r="171" spans="1:6" hidden="1" x14ac:dyDescent="0.3">
      <c r="A171" s="818"/>
      <c r="B171" s="297" t="s">
        <v>236</v>
      </c>
      <c r="C171" s="259" t="s">
        <v>22</v>
      </c>
      <c r="D171" s="297">
        <v>10</v>
      </c>
      <c r="E171" s="298" t="s">
        <v>133</v>
      </c>
      <c r="F171" s="54"/>
    </row>
    <row r="172" spans="1:6" hidden="1" x14ac:dyDescent="0.3">
      <c r="A172" s="818"/>
      <c r="B172" s="297" t="s">
        <v>377</v>
      </c>
      <c r="C172" s="259" t="s">
        <v>22</v>
      </c>
      <c r="D172" s="297">
        <v>5</v>
      </c>
      <c r="E172" s="298" t="s">
        <v>199</v>
      </c>
      <c r="F172" s="54"/>
    </row>
    <row r="173" spans="1:6" ht="17.25" hidden="1" thickBot="1" x14ac:dyDescent="0.35">
      <c r="A173" s="819"/>
      <c r="B173" s="390" t="s">
        <v>615</v>
      </c>
      <c r="C173" s="218" t="s">
        <v>22</v>
      </c>
      <c r="D173" s="390">
        <v>5</v>
      </c>
      <c r="E173" s="390" t="s">
        <v>616</v>
      </c>
      <c r="F173" s="222"/>
    </row>
    <row r="174" spans="1:6" hidden="1" x14ac:dyDescent="0.3">
      <c r="A174" s="820" t="s">
        <v>635</v>
      </c>
      <c r="B174" s="324" t="s">
        <v>226</v>
      </c>
      <c r="C174" s="284" t="s">
        <v>22</v>
      </c>
      <c r="D174" s="299">
        <v>400</v>
      </c>
      <c r="E174" s="322" t="s">
        <v>216</v>
      </c>
      <c r="F174" s="258"/>
    </row>
    <row r="175" spans="1:6" hidden="1" x14ac:dyDescent="0.3">
      <c r="A175" s="821"/>
      <c r="B175" s="325" t="s">
        <v>246</v>
      </c>
      <c r="C175" s="259" t="s">
        <v>22</v>
      </c>
      <c r="D175" s="297">
        <v>10</v>
      </c>
      <c r="E175" s="298" t="s">
        <v>133</v>
      </c>
      <c r="F175" s="54"/>
    </row>
    <row r="176" spans="1:6" hidden="1" x14ac:dyDescent="0.3">
      <c r="A176" s="821"/>
      <c r="B176" s="349" t="s">
        <v>225</v>
      </c>
      <c r="C176" s="259" t="s">
        <v>22</v>
      </c>
      <c r="D176" s="259">
        <v>180</v>
      </c>
      <c r="E176" s="259" t="s">
        <v>258</v>
      </c>
      <c r="F176" s="54"/>
    </row>
    <row r="177" spans="1:6" hidden="1" x14ac:dyDescent="0.3">
      <c r="A177" s="821"/>
      <c r="B177" s="325" t="s">
        <v>640</v>
      </c>
      <c r="C177" s="259" t="s">
        <v>22</v>
      </c>
      <c r="D177" s="297">
        <v>10</v>
      </c>
      <c r="E177" s="298" t="s">
        <v>133</v>
      </c>
      <c r="F177" s="54"/>
    </row>
    <row r="178" spans="1:6" ht="17.25" hidden="1" thickBot="1" x14ac:dyDescent="0.35">
      <c r="A178" s="822"/>
      <c r="B178" s="525" t="s">
        <v>641</v>
      </c>
      <c r="C178" s="218" t="s">
        <v>22</v>
      </c>
      <c r="D178" s="390">
        <v>1000</v>
      </c>
      <c r="E178" s="218" t="s">
        <v>258</v>
      </c>
      <c r="F178" s="222"/>
    </row>
    <row r="179" spans="1:6" hidden="1" x14ac:dyDescent="0.3">
      <c r="A179" s="820" t="s">
        <v>645</v>
      </c>
      <c r="B179" s="308" t="s">
        <v>226</v>
      </c>
      <c r="C179" s="284" t="s">
        <v>22</v>
      </c>
      <c r="D179" s="299">
        <v>400</v>
      </c>
      <c r="E179" s="322" t="s">
        <v>216</v>
      </c>
      <c r="F179" s="258"/>
    </row>
    <row r="180" spans="1:6" hidden="1" x14ac:dyDescent="0.3">
      <c r="A180" s="821"/>
      <c r="B180" s="305" t="s">
        <v>246</v>
      </c>
      <c r="C180" s="259" t="s">
        <v>22</v>
      </c>
      <c r="D180" s="297">
        <v>10</v>
      </c>
      <c r="E180" s="298" t="s">
        <v>133</v>
      </c>
      <c r="F180" s="54"/>
    </row>
    <row r="181" spans="1:6" hidden="1" x14ac:dyDescent="0.3">
      <c r="A181" s="821"/>
      <c r="B181" s="267" t="s">
        <v>225</v>
      </c>
      <c r="C181" s="259" t="s">
        <v>22</v>
      </c>
      <c r="D181" s="259">
        <v>180</v>
      </c>
      <c r="E181" s="259" t="s">
        <v>258</v>
      </c>
      <c r="F181" s="54"/>
    </row>
    <row r="182" spans="1:6" ht="17.25" hidden="1" thickBot="1" x14ac:dyDescent="0.35">
      <c r="A182" s="825"/>
      <c r="B182" s="295" t="s">
        <v>644</v>
      </c>
      <c r="C182" s="218" t="s">
        <v>22</v>
      </c>
      <c r="D182" s="218">
        <v>100</v>
      </c>
      <c r="E182" s="218" t="s">
        <v>258</v>
      </c>
      <c r="F182" s="222"/>
    </row>
    <row r="183" spans="1:6" hidden="1" x14ac:dyDescent="0.3">
      <c r="A183" s="823" t="s">
        <v>668</v>
      </c>
      <c r="B183" s="308" t="s">
        <v>226</v>
      </c>
      <c r="C183" s="284" t="s">
        <v>22</v>
      </c>
      <c r="D183" s="299">
        <v>400</v>
      </c>
      <c r="E183" s="322" t="s">
        <v>216</v>
      </c>
      <c r="F183" s="258"/>
    </row>
    <row r="184" spans="1:6" hidden="1" x14ac:dyDescent="0.3">
      <c r="A184" s="824"/>
      <c r="B184" s="305" t="s">
        <v>246</v>
      </c>
      <c r="C184" s="259" t="s">
        <v>22</v>
      </c>
      <c r="D184" s="297">
        <v>10</v>
      </c>
      <c r="E184" s="298" t="s">
        <v>133</v>
      </c>
      <c r="F184" s="54"/>
    </row>
    <row r="185" spans="1:6" hidden="1" x14ac:dyDescent="0.3">
      <c r="A185" s="824"/>
      <c r="B185" s="305" t="s">
        <v>652</v>
      </c>
      <c r="C185" s="259" t="s">
        <v>22</v>
      </c>
      <c r="D185" s="297">
        <v>1</v>
      </c>
      <c r="E185" s="298" t="s">
        <v>653</v>
      </c>
      <c r="F185" s="54"/>
    </row>
    <row r="186" spans="1:6" hidden="1" x14ac:dyDescent="0.3">
      <c r="A186" s="824"/>
      <c r="B186" s="305" t="s">
        <v>655</v>
      </c>
      <c r="C186" s="259" t="s">
        <v>22</v>
      </c>
      <c r="D186" s="297">
        <v>10</v>
      </c>
      <c r="E186" s="298" t="s">
        <v>656</v>
      </c>
      <c r="F186" s="54"/>
    </row>
    <row r="187" spans="1:6" hidden="1" x14ac:dyDescent="0.3">
      <c r="A187" s="824"/>
      <c r="B187" s="305" t="s">
        <v>666</v>
      </c>
      <c r="C187" s="259" t="s">
        <v>22</v>
      </c>
      <c r="D187" s="297">
        <v>10</v>
      </c>
      <c r="E187" s="298" t="s">
        <v>667</v>
      </c>
      <c r="F187" s="54"/>
    </row>
    <row r="188" spans="1:6" hidden="1" x14ac:dyDescent="0.3">
      <c r="A188" s="824"/>
      <c r="B188" s="305" t="s">
        <v>664</v>
      </c>
      <c r="C188" s="259" t="s">
        <v>22</v>
      </c>
      <c r="D188" s="297">
        <v>10</v>
      </c>
      <c r="E188" s="298" t="s">
        <v>667</v>
      </c>
      <c r="F188" s="54"/>
    </row>
    <row r="189" spans="1:6" ht="17.25" hidden="1" thickBot="1" x14ac:dyDescent="0.35">
      <c r="A189" s="824"/>
      <c r="B189" s="549" t="s">
        <v>661</v>
      </c>
      <c r="C189" s="218" t="s">
        <v>22</v>
      </c>
      <c r="D189" s="390">
        <v>5</v>
      </c>
      <c r="E189" s="331" t="s">
        <v>662</v>
      </c>
      <c r="F189" s="222"/>
    </row>
    <row r="190" spans="1:6" hidden="1" x14ac:dyDescent="0.3">
      <c r="A190" s="811" t="s">
        <v>678</v>
      </c>
      <c r="B190" s="308" t="s">
        <v>226</v>
      </c>
      <c r="C190" s="284" t="s">
        <v>22</v>
      </c>
      <c r="D190" s="299">
        <v>400</v>
      </c>
      <c r="E190" s="322" t="s">
        <v>216</v>
      </c>
      <c r="F190" s="258"/>
    </row>
    <row r="191" spans="1:6" ht="17.25" hidden="1" customHeight="1" x14ac:dyDescent="0.3">
      <c r="A191" s="812"/>
      <c r="B191" s="305" t="s">
        <v>246</v>
      </c>
      <c r="C191" s="259" t="s">
        <v>22</v>
      </c>
      <c r="D191" s="297">
        <v>10</v>
      </c>
      <c r="E191" s="298" t="s">
        <v>133</v>
      </c>
      <c r="F191" s="54"/>
    </row>
    <row r="192" spans="1:6" ht="17.25" hidden="1" thickBot="1" x14ac:dyDescent="0.35">
      <c r="A192" s="813"/>
      <c r="B192" s="295" t="s">
        <v>672</v>
      </c>
      <c r="C192" s="218" t="s">
        <v>22</v>
      </c>
      <c r="D192" s="218">
        <v>20</v>
      </c>
      <c r="E192" s="218" t="s">
        <v>154</v>
      </c>
      <c r="F192" s="222"/>
    </row>
    <row r="193" spans="1:6" hidden="1" x14ac:dyDescent="0.3">
      <c r="A193" s="820" t="s">
        <v>688</v>
      </c>
      <c r="B193" s="324" t="s">
        <v>226</v>
      </c>
      <c r="C193" s="284" t="s">
        <v>22</v>
      </c>
      <c r="D193" s="299">
        <v>400</v>
      </c>
      <c r="E193" s="322" t="s">
        <v>216</v>
      </c>
      <c r="F193" s="454">
        <v>1200000</v>
      </c>
    </row>
    <row r="194" spans="1:6" hidden="1" x14ac:dyDescent="0.3">
      <c r="A194" s="821"/>
      <c r="B194" s="325" t="s">
        <v>246</v>
      </c>
      <c r="C194" s="259" t="s">
        <v>22</v>
      </c>
      <c r="D194" s="297">
        <v>10</v>
      </c>
      <c r="E194" s="298" t="s">
        <v>133</v>
      </c>
      <c r="F194" s="455">
        <v>30000</v>
      </c>
    </row>
    <row r="195" spans="1:6" hidden="1" x14ac:dyDescent="0.3">
      <c r="A195" s="821"/>
      <c r="B195" s="325" t="s">
        <v>691</v>
      </c>
      <c r="C195" s="259" t="s">
        <v>22</v>
      </c>
      <c r="D195" s="297">
        <v>10</v>
      </c>
      <c r="E195" s="298" t="s">
        <v>216</v>
      </c>
      <c r="F195" s="455">
        <v>100000</v>
      </c>
    </row>
    <row r="196" spans="1:6" ht="17.25" hidden="1" thickBot="1" x14ac:dyDescent="0.35">
      <c r="A196" s="825"/>
      <c r="B196" s="326" t="s">
        <v>694</v>
      </c>
      <c r="C196" s="248" t="s">
        <v>22</v>
      </c>
      <c r="D196" s="300">
        <v>20</v>
      </c>
      <c r="E196" s="294" t="s">
        <v>133</v>
      </c>
      <c r="F196" s="457">
        <v>50000</v>
      </c>
    </row>
    <row r="197" spans="1:6" hidden="1" x14ac:dyDescent="0.3">
      <c r="A197" s="814" t="s">
        <v>157</v>
      </c>
      <c r="B197" s="324" t="s">
        <v>226</v>
      </c>
      <c r="C197" s="284" t="s">
        <v>22</v>
      </c>
      <c r="D197" s="299">
        <v>400</v>
      </c>
      <c r="E197" s="322" t="s">
        <v>216</v>
      </c>
      <c r="F197" s="454">
        <v>1200000</v>
      </c>
    </row>
    <row r="198" spans="1:6" hidden="1" x14ac:dyDescent="0.3">
      <c r="A198" s="815"/>
      <c r="B198" s="305" t="s">
        <v>246</v>
      </c>
      <c r="C198" s="259" t="s">
        <v>22</v>
      </c>
      <c r="D198" s="297">
        <v>10</v>
      </c>
      <c r="E198" s="298" t="s">
        <v>133</v>
      </c>
      <c r="F198" s="455">
        <v>30000</v>
      </c>
    </row>
    <row r="199" spans="1:6" ht="17.25" hidden="1" thickBot="1" x14ac:dyDescent="0.35">
      <c r="A199" s="816"/>
      <c r="B199" s="306" t="s">
        <v>700</v>
      </c>
      <c r="C199" s="248" t="s">
        <v>22</v>
      </c>
      <c r="D199" s="300">
        <v>120</v>
      </c>
      <c r="E199" s="294" t="s">
        <v>258</v>
      </c>
      <c r="F199" s="457">
        <v>75000</v>
      </c>
    </row>
    <row r="200" spans="1:6" hidden="1" x14ac:dyDescent="0.3">
      <c r="A200" s="814" t="s">
        <v>714</v>
      </c>
      <c r="B200" s="324" t="s">
        <v>226</v>
      </c>
      <c r="C200" s="284" t="s">
        <v>22</v>
      </c>
      <c r="D200" s="299">
        <v>400</v>
      </c>
      <c r="E200" s="322" t="s">
        <v>216</v>
      </c>
      <c r="F200" s="454">
        <v>1200000</v>
      </c>
    </row>
    <row r="201" spans="1:6" hidden="1" x14ac:dyDescent="0.3">
      <c r="A201" s="815"/>
      <c r="B201" s="305" t="s">
        <v>246</v>
      </c>
      <c r="C201" s="259" t="s">
        <v>727</v>
      </c>
      <c r="D201" s="297">
        <v>10</v>
      </c>
      <c r="E201" s="298" t="s">
        <v>728</v>
      </c>
      <c r="F201" s="455">
        <v>30000</v>
      </c>
    </row>
    <row r="202" spans="1:6" hidden="1" x14ac:dyDescent="0.3">
      <c r="A202" s="824"/>
      <c r="B202" s="305" t="s">
        <v>729</v>
      </c>
      <c r="C202" s="259" t="s">
        <v>727</v>
      </c>
      <c r="D202" s="297">
        <v>9.5</v>
      </c>
      <c r="E202" s="298" t="s">
        <v>731</v>
      </c>
      <c r="F202" s="455">
        <v>237500</v>
      </c>
    </row>
    <row r="203" spans="1:6" hidden="1" x14ac:dyDescent="0.3">
      <c r="A203" s="824"/>
      <c r="B203" s="305" t="s">
        <v>730</v>
      </c>
      <c r="C203" s="259" t="s">
        <v>727</v>
      </c>
      <c r="D203" s="297">
        <v>6</v>
      </c>
      <c r="E203" s="298" t="s">
        <v>731</v>
      </c>
      <c r="F203" s="455">
        <v>150000</v>
      </c>
    </row>
    <row r="204" spans="1:6" hidden="1" x14ac:dyDescent="0.3">
      <c r="A204" s="824"/>
      <c r="B204" s="549" t="s">
        <v>734</v>
      </c>
      <c r="C204" s="218" t="s">
        <v>713</v>
      </c>
      <c r="D204" s="390">
        <v>10</v>
      </c>
      <c r="E204" s="331" t="s">
        <v>735</v>
      </c>
      <c r="F204" s="458">
        <v>250000</v>
      </c>
    </row>
    <row r="205" spans="1:6" ht="17.25" hidden="1" thickBot="1" x14ac:dyDescent="0.35">
      <c r="A205" s="816"/>
      <c r="B205" s="306" t="s">
        <v>737</v>
      </c>
      <c r="C205" s="248" t="s">
        <v>713</v>
      </c>
      <c r="D205" s="300">
        <v>10</v>
      </c>
      <c r="E205" s="294" t="s">
        <v>736</v>
      </c>
      <c r="F205" s="457">
        <v>100000</v>
      </c>
    </row>
    <row r="206" spans="1:6" hidden="1" x14ac:dyDescent="0.3">
      <c r="A206" s="814" t="s">
        <v>752</v>
      </c>
      <c r="B206" s="324" t="s">
        <v>226</v>
      </c>
      <c r="C206" s="284" t="s">
        <v>22</v>
      </c>
      <c r="D206" s="299">
        <v>400</v>
      </c>
      <c r="E206" s="322" t="s">
        <v>216</v>
      </c>
      <c r="F206" s="454">
        <v>1200000</v>
      </c>
    </row>
    <row r="207" spans="1:6" hidden="1" x14ac:dyDescent="0.3">
      <c r="A207" s="815"/>
      <c r="B207" s="305" t="s">
        <v>764</v>
      </c>
      <c r="C207" s="259" t="s">
        <v>765</v>
      </c>
      <c r="D207" s="297">
        <v>10</v>
      </c>
      <c r="E207" s="298" t="s">
        <v>766</v>
      </c>
      <c r="F207" s="455">
        <v>30000</v>
      </c>
    </row>
    <row r="208" spans="1:6" hidden="1" x14ac:dyDescent="0.3">
      <c r="A208" s="815"/>
      <c r="B208" s="305" t="s">
        <v>767</v>
      </c>
      <c r="C208" s="259" t="s">
        <v>765</v>
      </c>
      <c r="D208" s="297">
        <v>10</v>
      </c>
      <c r="E208" s="298" t="s">
        <v>766</v>
      </c>
      <c r="F208" s="455">
        <v>100000</v>
      </c>
    </row>
    <row r="209" spans="1:6" hidden="1" x14ac:dyDescent="0.3">
      <c r="A209" s="815"/>
      <c r="B209" s="305" t="s">
        <v>768</v>
      </c>
      <c r="C209" s="259" t="s">
        <v>765</v>
      </c>
      <c r="D209" s="297">
        <v>10</v>
      </c>
      <c r="E209" s="298" t="s">
        <v>769</v>
      </c>
      <c r="F209" s="455">
        <v>100000</v>
      </c>
    </row>
    <row r="210" spans="1:6" ht="17.25" hidden="1" thickBot="1" x14ac:dyDescent="0.35">
      <c r="A210" s="816"/>
      <c r="B210" s="306" t="s">
        <v>756</v>
      </c>
      <c r="C210" s="248" t="s">
        <v>713</v>
      </c>
      <c r="D210" s="300">
        <v>200</v>
      </c>
      <c r="E210" s="294" t="s">
        <v>758</v>
      </c>
      <c r="F210" s="457">
        <v>4000000</v>
      </c>
    </row>
    <row r="211" spans="1:6" hidden="1" x14ac:dyDescent="0.3">
      <c r="A211" s="814" t="s">
        <v>771</v>
      </c>
      <c r="B211" s="324" t="s">
        <v>226</v>
      </c>
      <c r="C211" s="284" t="s">
        <v>22</v>
      </c>
      <c r="D211" s="299">
        <v>400</v>
      </c>
      <c r="E211" s="322" t="s">
        <v>216</v>
      </c>
      <c r="F211" s="454">
        <v>1200000</v>
      </c>
    </row>
    <row r="212" spans="1:6" hidden="1" x14ac:dyDescent="0.3">
      <c r="A212" s="815"/>
      <c r="B212" s="305" t="s">
        <v>246</v>
      </c>
      <c r="C212" s="259" t="s">
        <v>22</v>
      </c>
      <c r="D212" s="297">
        <v>10</v>
      </c>
      <c r="E212" s="298" t="s">
        <v>133</v>
      </c>
      <c r="F212" s="455">
        <v>30000</v>
      </c>
    </row>
    <row r="213" spans="1:6" hidden="1" x14ac:dyDescent="0.3">
      <c r="A213" s="815"/>
      <c r="B213" s="549" t="s">
        <v>788</v>
      </c>
      <c r="C213" s="259" t="s">
        <v>22</v>
      </c>
      <c r="D213" s="390">
        <v>1</v>
      </c>
      <c r="E213" s="331" t="s">
        <v>789</v>
      </c>
      <c r="F213" s="458">
        <v>170000</v>
      </c>
    </row>
    <row r="214" spans="1:6" ht="17.25" hidden="1" thickBot="1" x14ac:dyDescent="0.35">
      <c r="A214" s="816"/>
      <c r="B214" s="306" t="s">
        <v>777</v>
      </c>
      <c r="C214" s="248" t="s">
        <v>22</v>
      </c>
      <c r="D214" s="300">
        <v>1</v>
      </c>
      <c r="E214" s="294" t="s">
        <v>258</v>
      </c>
      <c r="F214" s="457">
        <v>170000</v>
      </c>
    </row>
    <row r="215" spans="1:6" hidden="1" x14ac:dyDescent="0.3">
      <c r="A215" s="814" t="s">
        <v>188</v>
      </c>
      <c r="B215" s="324" t="s">
        <v>226</v>
      </c>
      <c r="C215" s="284" t="s">
        <v>22</v>
      </c>
      <c r="D215" s="299">
        <v>400</v>
      </c>
      <c r="E215" s="322" t="s">
        <v>216</v>
      </c>
      <c r="F215" s="454">
        <v>1200000</v>
      </c>
    </row>
    <row r="216" spans="1:6" hidden="1" x14ac:dyDescent="0.3">
      <c r="A216" s="815"/>
      <c r="B216" s="305" t="s">
        <v>764</v>
      </c>
      <c r="C216" s="259" t="s">
        <v>22</v>
      </c>
      <c r="D216" s="297">
        <v>10</v>
      </c>
      <c r="E216" s="298" t="s">
        <v>133</v>
      </c>
      <c r="F216" s="455">
        <v>30000</v>
      </c>
    </row>
    <row r="217" spans="1:6" hidden="1" x14ac:dyDescent="0.3">
      <c r="A217" s="815"/>
      <c r="B217" s="591" t="s">
        <v>480</v>
      </c>
      <c r="C217" s="259" t="s">
        <v>22</v>
      </c>
      <c r="D217" s="592">
        <v>10</v>
      </c>
      <c r="E217" s="593" t="s">
        <v>133</v>
      </c>
      <c r="F217" s="594">
        <v>100000</v>
      </c>
    </row>
    <row r="218" spans="1:6" hidden="1" x14ac:dyDescent="0.3">
      <c r="A218" s="815"/>
      <c r="B218" s="305" t="s">
        <v>551</v>
      </c>
      <c r="C218" s="259" t="s">
        <v>22</v>
      </c>
      <c r="D218" s="297">
        <v>10</v>
      </c>
      <c r="E218" s="298" t="s">
        <v>318</v>
      </c>
      <c r="F218" s="594">
        <v>100000</v>
      </c>
    </row>
    <row r="219" spans="1:6" ht="17.25" hidden="1" thickBot="1" x14ac:dyDescent="0.35">
      <c r="A219" s="816"/>
      <c r="B219" s="306" t="s">
        <v>255</v>
      </c>
      <c r="C219" s="248" t="s">
        <v>22</v>
      </c>
      <c r="D219" s="300">
        <v>10</v>
      </c>
      <c r="E219" s="294" t="s">
        <v>216</v>
      </c>
      <c r="F219" s="457">
        <v>30000</v>
      </c>
    </row>
    <row r="220" spans="1:6" hidden="1" x14ac:dyDescent="0.3">
      <c r="A220" s="814" t="s">
        <v>806</v>
      </c>
      <c r="B220" s="324" t="s">
        <v>791</v>
      </c>
      <c r="C220" s="284" t="s">
        <v>22</v>
      </c>
      <c r="D220" s="299">
        <v>400</v>
      </c>
      <c r="E220" s="322" t="s">
        <v>216</v>
      </c>
      <c r="F220" s="454">
        <v>1200000</v>
      </c>
    </row>
    <row r="221" spans="1:6" ht="17.25" hidden="1" thickBot="1" x14ac:dyDescent="0.35">
      <c r="A221" s="816"/>
      <c r="B221" s="306" t="s">
        <v>764</v>
      </c>
      <c r="C221" s="248" t="s">
        <v>22</v>
      </c>
      <c r="D221" s="300">
        <v>10</v>
      </c>
      <c r="E221" s="294" t="s">
        <v>133</v>
      </c>
      <c r="F221" s="457">
        <v>30000</v>
      </c>
    </row>
    <row r="222" spans="1:6" hidden="1" x14ac:dyDescent="0.3">
      <c r="A222" s="814" t="s">
        <v>811</v>
      </c>
      <c r="B222" s="324" t="s">
        <v>226</v>
      </c>
      <c r="C222" s="284" t="s">
        <v>22</v>
      </c>
      <c r="D222" s="299">
        <v>400</v>
      </c>
      <c r="E222" s="322" t="s">
        <v>216</v>
      </c>
      <c r="F222" s="454">
        <v>1200000</v>
      </c>
    </row>
    <row r="223" spans="1:6" hidden="1" x14ac:dyDescent="0.3">
      <c r="A223" s="815"/>
      <c r="B223" s="549" t="s">
        <v>246</v>
      </c>
      <c r="C223" s="259" t="s">
        <v>713</v>
      </c>
      <c r="D223" s="297">
        <v>10</v>
      </c>
      <c r="E223" s="483" t="s">
        <v>190</v>
      </c>
      <c r="F223" s="455">
        <v>30000</v>
      </c>
    </row>
    <row r="224" spans="1:6" hidden="1" x14ac:dyDescent="0.3">
      <c r="A224" s="815"/>
      <c r="B224" s="305" t="s">
        <v>818</v>
      </c>
      <c r="C224" s="259" t="s">
        <v>713</v>
      </c>
      <c r="D224" s="297">
        <v>15</v>
      </c>
      <c r="E224" s="600" t="s">
        <v>190</v>
      </c>
      <c r="F224" s="599">
        <v>195000</v>
      </c>
    </row>
    <row r="225" spans="1:6" hidden="1" x14ac:dyDescent="0.3">
      <c r="A225" s="815"/>
      <c r="B225" s="305" t="s">
        <v>818</v>
      </c>
      <c r="C225" s="259" t="s">
        <v>713</v>
      </c>
      <c r="D225" s="297">
        <v>5</v>
      </c>
      <c r="E225" s="600" t="s">
        <v>190</v>
      </c>
      <c r="F225" s="455">
        <v>65000</v>
      </c>
    </row>
    <row r="226" spans="1:6" ht="17.25" hidden="1" thickBot="1" x14ac:dyDescent="0.35">
      <c r="A226" s="816"/>
      <c r="B226" s="306" t="s">
        <v>814</v>
      </c>
      <c r="C226" s="248" t="s">
        <v>22</v>
      </c>
      <c r="D226" s="300">
        <v>1</v>
      </c>
      <c r="E226" s="294" t="s">
        <v>133</v>
      </c>
      <c r="F226" s="457">
        <v>15000</v>
      </c>
    </row>
    <row r="227" spans="1:6" hidden="1" x14ac:dyDescent="0.3">
      <c r="A227" s="814" t="s">
        <v>824</v>
      </c>
      <c r="B227" s="324" t="s">
        <v>791</v>
      </c>
      <c r="C227" s="284" t="s">
        <v>22</v>
      </c>
      <c r="D227" s="299">
        <v>400</v>
      </c>
      <c r="E227" s="322" t="s">
        <v>216</v>
      </c>
      <c r="F227" s="454">
        <v>1200000</v>
      </c>
    </row>
    <row r="228" spans="1:6" ht="17.25" hidden="1" thickBot="1" x14ac:dyDescent="0.35">
      <c r="A228" s="816"/>
      <c r="B228" s="306" t="s">
        <v>764</v>
      </c>
      <c r="C228" s="248" t="s">
        <v>22</v>
      </c>
      <c r="D228" s="300">
        <v>10</v>
      </c>
      <c r="E228" s="294" t="s">
        <v>133</v>
      </c>
      <c r="F228" s="457">
        <v>30000</v>
      </c>
    </row>
    <row r="229" spans="1:6" hidden="1" x14ac:dyDescent="0.3">
      <c r="A229" s="814" t="s">
        <v>829</v>
      </c>
      <c r="B229" s="324" t="s">
        <v>226</v>
      </c>
      <c r="C229" s="284" t="s">
        <v>22</v>
      </c>
      <c r="D229" s="299">
        <v>400</v>
      </c>
      <c r="E229" s="322" t="s">
        <v>216</v>
      </c>
      <c r="F229" s="454">
        <v>1200000</v>
      </c>
    </row>
    <row r="230" spans="1:6" hidden="1" x14ac:dyDescent="0.3">
      <c r="A230" s="815"/>
      <c r="B230" s="305" t="s">
        <v>764</v>
      </c>
      <c r="C230" s="259" t="s">
        <v>22</v>
      </c>
      <c r="D230" s="297">
        <v>10</v>
      </c>
      <c r="E230" s="298" t="s">
        <v>133</v>
      </c>
      <c r="F230" s="455">
        <v>30000</v>
      </c>
    </row>
    <row r="231" spans="1:6" hidden="1" x14ac:dyDescent="0.3">
      <c r="A231" s="815"/>
      <c r="B231" s="305" t="s">
        <v>832</v>
      </c>
      <c r="C231" s="259" t="s">
        <v>22</v>
      </c>
      <c r="D231" s="297">
        <v>10</v>
      </c>
      <c r="E231" s="298" t="s">
        <v>840</v>
      </c>
      <c r="F231" s="455">
        <v>50000</v>
      </c>
    </row>
    <row r="232" spans="1:6" hidden="1" x14ac:dyDescent="0.3">
      <c r="A232" s="815"/>
      <c r="B232" s="305" t="s">
        <v>834</v>
      </c>
      <c r="C232" s="259" t="s">
        <v>22</v>
      </c>
      <c r="D232" s="297">
        <v>25</v>
      </c>
      <c r="E232" s="298" t="s">
        <v>840</v>
      </c>
      <c r="F232" s="455">
        <v>125000</v>
      </c>
    </row>
    <row r="233" spans="1:6" hidden="1" x14ac:dyDescent="0.3">
      <c r="A233" s="815"/>
      <c r="B233" s="305" t="s">
        <v>836</v>
      </c>
      <c r="C233" s="259" t="s">
        <v>22</v>
      </c>
      <c r="D233" s="297">
        <v>10</v>
      </c>
      <c r="E233" s="298" t="s">
        <v>840</v>
      </c>
      <c r="F233" s="455">
        <v>300000</v>
      </c>
    </row>
    <row r="234" spans="1:6" ht="17.25" hidden="1" thickBot="1" x14ac:dyDescent="0.35">
      <c r="A234" s="816"/>
      <c r="B234" s="604" t="s">
        <v>838</v>
      </c>
      <c r="C234" s="548" t="s">
        <v>22</v>
      </c>
      <c r="D234" s="585">
        <v>10</v>
      </c>
      <c r="E234" s="586" t="s">
        <v>840</v>
      </c>
      <c r="F234" s="587">
        <v>100000</v>
      </c>
    </row>
    <row r="235" spans="1:6" hidden="1" x14ac:dyDescent="0.3">
      <c r="A235" s="814" t="s">
        <v>845</v>
      </c>
      <c r="B235" s="324" t="s">
        <v>226</v>
      </c>
      <c r="C235" s="284" t="s">
        <v>22</v>
      </c>
      <c r="D235" s="299">
        <v>400</v>
      </c>
      <c r="E235" s="322" t="s">
        <v>216</v>
      </c>
      <c r="F235" s="454">
        <v>1200000</v>
      </c>
    </row>
    <row r="236" spans="1:6" ht="17.25" hidden="1" thickBot="1" x14ac:dyDescent="0.35">
      <c r="A236" s="816"/>
      <c r="B236" s="306" t="s">
        <v>764</v>
      </c>
      <c r="C236" s="248" t="s">
        <v>22</v>
      </c>
      <c r="D236" s="300">
        <v>10</v>
      </c>
      <c r="E236" s="294" t="s">
        <v>133</v>
      </c>
      <c r="F236" s="457">
        <v>30000</v>
      </c>
    </row>
    <row r="237" spans="1:6" hidden="1" x14ac:dyDescent="0.3">
      <c r="A237" s="814" t="s">
        <v>851</v>
      </c>
      <c r="B237" s="324" t="s">
        <v>226</v>
      </c>
      <c r="C237" s="284" t="s">
        <v>22</v>
      </c>
      <c r="D237" s="299">
        <v>400</v>
      </c>
      <c r="E237" s="322" t="s">
        <v>216</v>
      </c>
      <c r="F237" s="454">
        <v>1200000</v>
      </c>
    </row>
    <row r="238" spans="1:6" hidden="1" x14ac:dyDescent="0.3">
      <c r="A238" s="815"/>
      <c r="B238" s="305" t="s">
        <v>764</v>
      </c>
      <c r="C238" s="259" t="s">
        <v>22</v>
      </c>
      <c r="D238" s="297">
        <v>10</v>
      </c>
      <c r="E238" s="298" t="s">
        <v>133</v>
      </c>
      <c r="F238" s="455">
        <v>30000</v>
      </c>
    </row>
    <row r="239" spans="1:6" hidden="1" x14ac:dyDescent="0.3">
      <c r="A239" s="815"/>
      <c r="B239" s="305" t="s">
        <v>852</v>
      </c>
      <c r="C239" s="259" t="s">
        <v>22</v>
      </c>
      <c r="D239" s="297">
        <v>200</v>
      </c>
      <c r="E239" s="298" t="s">
        <v>840</v>
      </c>
      <c r="F239" s="455">
        <v>4000000</v>
      </c>
    </row>
    <row r="240" spans="1:6" hidden="1" x14ac:dyDescent="0.3">
      <c r="A240" s="815"/>
      <c r="B240" s="305" t="s">
        <v>853</v>
      </c>
      <c r="C240" s="259" t="s">
        <v>22</v>
      </c>
      <c r="D240" s="297">
        <v>100</v>
      </c>
      <c r="E240" s="298" t="s">
        <v>840</v>
      </c>
      <c r="F240" s="455">
        <v>500000</v>
      </c>
    </row>
    <row r="241" spans="1:6" ht="17.25" hidden="1" thickBot="1" x14ac:dyDescent="0.35">
      <c r="A241" s="816"/>
      <c r="B241" s="306" t="s">
        <v>854</v>
      </c>
      <c r="C241" s="248" t="s">
        <v>22</v>
      </c>
      <c r="D241" s="300">
        <v>60</v>
      </c>
      <c r="E241" s="294" t="s">
        <v>840</v>
      </c>
      <c r="F241" s="457">
        <v>510000</v>
      </c>
    </row>
    <row r="242" spans="1:6" hidden="1" x14ac:dyDescent="0.3">
      <c r="A242" s="814" t="s">
        <v>856</v>
      </c>
      <c r="B242" s="324" t="s">
        <v>226</v>
      </c>
      <c r="C242" s="284" t="s">
        <v>22</v>
      </c>
      <c r="D242" s="299">
        <v>400</v>
      </c>
      <c r="E242" s="322" t="s">
        <v>216</v>
      </c>
      <c r="F242" s="454">
        <v>1200000</v>
      </c>
    </row>
    <row r="243" spans="1:6" hidden="1" x14ac:dyDescent="0.3">
      <c r="A243" s="815"/>
      <c r="B243" s="305" t="s">
        <v>764</v>
      </c>
      <c r="C243" s="259" t="s">
        <v>22</v>
      </c>
      <c r="D243" s="297">
        <v>10</v>
      </c>
      <c r="E243" s="298" t="s">
        <v>133</v>
      </c>
      <c r="F243" s="455">
        <v>30000</v>
      </c>
    </row>
    <row r="244" spans="1:6" ht="17.25" hidden="1" thickBot="1" x14ac:dyDescent="0.35">
      <c r="A244" s="816"/>
      <c r="B244" s="306" t="s">
        <v>857</v>
      </c>
      <c r="C244" s="248" t="s">
        <v>22</v>
      </c>
      <c r="D244" s="300">
        <v>10</v>
      </c>
      <c r="E244" s="294" t="s">
        <v>858</v>
      </c>
      <c r="F244" s="457">
        <v>100000</v>
      </c>
    </row>
    <row r="245" spans="1:6" x14ac:dyDescent="0.3">
      <c r="A245" s="814" t="s">
        <v>894</v>
      </c>
      <c r="B245" s="324" t="s">
        <v>226</v>
      </c>
      <c r="C245" s="284" t="s">
        <v>22</v>
      </c>
      <c r="D245" s="299">
        <v>400</v>
      </c>
      <c r="E245" s="322" t="s">
        <v>216</v>
      </c>
      <c r="F245" s="454"/>
    </row>
    <row r="246" spans="1:6" x14ac:dyDescent="0.3">
      <c r="A246" s="815"/>
      <c r="B246" s="305" t="s">
        <v>764</v>
      </c>
      <c r="C246" s="259" t="s">
        <v>22</v>
      </c>
      <c r="D246" s="297">
        <v>10</v>
      </c>
      <c r="E246" s="298" t="s">
        <v>133</v>
      </c>
      <c r="F246" s="455"/>
    </row>
    <row r="247" spans="1:6" x14ac:dyDescent="0.3">
      <c r="A247" s="815"/>
      <c r="B247" s="305" t="s">
        <v>897</v>
      </c>
      <c r="C247" s="259" t="s">
        <v>22</v>
      </c>
      <c r="D247" s="297">
        <v>2.5</v>
      </c>
      <c r="E247" s="298" t="s">
        <v>898</v>
      </c>
      <c r="F247" s="455"/>
    </row>
    <row r="248" spans="1:6" x14ac:dyDescent="0.3">
      <c r="A248" s="815"/>
      <c r="B248" s="305" t="s">
        <v>901</v>
      </c>
      <c r="C248" s="259" t="s">
        <v>22</v>
      </c>
      <c r="D248" s="297">
        <v>9</v>
      </c>
      <c r="E248" s="298" t="s">
        <v>899</v>
      </c>
      <c r="F248" s="455"/>
    </row>
    <row r="249" spans="1:6" ht="17.25" thickBot="1" x14ac:dyDescent="0.35">
      <c r="A249" s="816"/>
      <c r="B249" s="306" t="s">
        <v>902</v>
      </c>
      <c r="C249" s="248" t="s">
        <v>22</v>
      </c>
      <c r="D249" s="300">
        <v>5</v>
      </c>
      <c r="E249" s="294" t="s">
        <v>899</v>
      </c>
      <c r="F249" s="457"/>
    </row>
    <row r="250" spans="1:6" x14ac:dyDescent="0.3">
      <c r="A250" s="814" t="s">
        <v>910</v>
      </c>
      <c r="B250" s="620" t="s">
        <v>226</v>
      </c>
      <c r="C250" s="436" t="s">
        <v>22</v>
      </c>
      <c r="D250" s="437">
        <v>400</v>
      </c>
      <c r="E250" s="438" t="s">
        <v>216</v>
      </c>
      <c r="F250" s="461"/>
    </row>
    <row r="251" spans="1:6" x14ac:dyDescent="0.3">
      <c r="A251" s="815"/>
      <c r="B251" s="525" t="s">
        <v>246</v>
      </c>
      <c r="C251" s="218" t="s">
        <v>713</v>
      </c>
      <c r="D251" s="390">
        <v>10</v>
      </c>
      <c r="E251" s="331" t="s">
        <v>190</v>
      </c>
      <c r="F251" s="458"/>
    </row>
    <row r="252" spans="1:6" x14ac:dyDescent="0.3">
      <c r="A252" s="815"/>
      <c r="B252" s="525" t="s">
        <v>915</v>
      </c>
      <c r="C252" s="218" t="s">
        <v>713</v>
      </c>
      <c r="D252" s="390">
        <v>2.5</v>
      </c>
      <c r="E252" s="331" t="s">
        <v>913</v>
      </c>
      <c r="F252" s="458"/>
    </row>
    <row r="253" spans="1:6" x14ac:dyDescent="0.3">
      <c r="A253" s="815"/>
      <c r="B253" s="525" t="s">
        <v>734</v>
      </c>
      <c r="C253" s="218" t="s">
        <v>713</v>
      </c>
      <c r="D253" s="390">
        <v>20</v>
      </c>
      <c r="E253" s="331" t="s">
        <v>913</v>
      </c>
      <c r="F253" s="458"/>
    </row>
    <row r="254" spans="1:6" ht="17.25" thickBot="1" x14ac:dyDescent="0.35">
      <c r="A254" s="816"/>
      <c r="B254" s="306" t="s">
        <v>734</v>
      </c>
      <c r="C254" s="248" t="s">
        <v>713</v>
      </c>
      <c r="D254" s="300">
        <v>7.5</v>
      </c>
      <c r="E254" s="294" t="s">
        <v>913</v>
      </c>
      <c r="F254" s="457"/>
    </row>
    <row r="255" spans="1:6" x14ac:dyDescent="0.3">
      <c r="A255" s="814" t="s">
        <v>917</v>
      </c>
      <c r="B255" s="620" t="s">
        <v>226</v>
      </c>
      <c r="C255" s="436" t="s">
        <v>22</v>
      </c>
      <c r="D255" s="437">
        <v>400</v>
      </c>
      <c r="E255" s="438" t="s">
        <v>216</v>
      </c>
      <c r="F255" s="461"/>
    </row>
    <row r="256" spans="1:6" ht="17.25" thickBot="1" x14ac:dyDescent="0.35">
      <c r="A256" s="816"/>
      <c r="B256" s="306" t="s">
        <v>246</v>
      </c>
      <c r="C256" s="248" t="s">
        <v>713</v>
      </c>
      <c r="D256" s="300">
        <v>10</v>
      </c>
      <c r="E256" s="294" t="s">
        <v>190</v>
      </c>
      <c r="F256" s="457"/>
    </row>
    <row r="257" spans="1:6" x14ac:dyDescent="0.3">
      <c r="A257" s="814" t="s">
        <v>923</v>
      </c>
      <c r="B257" s="324" t="s">
        <v>226</v>
      </c>
      <c r="C257" s="284" t="s">
        <v>22</v>
      </c>
      <c r="D257" s="299">
        <v>400</v>
      </c>
      <c r="E257" s="322" t="s">
        <v>216</v>
      </c>
      <c r="F257" s="454"/>
    </row>
    <row r="258" spans="1:6" x14ac:dyDescent="0.3">
      <c r="A258" s="815"/>
      <c r="B258" s="305" t="s">
        <v>764</v>
      </c>
      <c r="C258" s="259" t="s">
        <v>22</v>
      </c>
      <c r="D258" s="297">
        <v>10</v>
      </c>
      <c r="E258" s="298" t="s">
        <v>133</v>
      </c>
      <c r="F258" s="455"/>
    </row>
    <row r="259" spans="1:6" ht="17.25" thickBot="1" x14ac:dyDescent="0.35">
      <c r="A259" s="816"/>
      <c r="B259" s="306" t="s">
        <v>926</v>
      </c>
      <c r="C259" s="248" t="s">
        <v>22</v>
      </c>
      <c r="D259" s="300">
        <v>2</v>
      </c>
      <c r="E259" s="294" t="s">
        <v>133</v>
      </c>
      <c r="F259" s="457"/>
    </row>
    <row r="260" spans="1:6" x14ac:dyDescent="0.3">
      <c r="A260" s="814" t="s">
        <v>928</v>
      </c>
      <c r="B260" s="324" t="s">
        <v>226</v>
      </c>
      <c r="C260" s="284" t="s">
        <v>22</v>
      </c>
      <c r="D260" s="299">
        <v>400</v>
      </c>
      <c r="E260" s="322" t="s">
        <v>216</v>
      </c>
      <c r="F260" s="454"/>
    </row>
    <row r="261" spans="1:6" x14ac:dyDescent="0.3">
      <c r="A261" s="815"/>
      <c r="B261" s="305" t="s">
        <v>764</v>
      </c>
      <c r="C261" s="259" t="s">
        <v>22</v>
      </c>
      <c r="D261" s="297">
        <v>10</v>
      </c>
      <c r="E261" s="298" t="s">
        <v>133</v>
      </c>
      <c r="F261" s="455"/>
    </row>
    <row r="262" spans="1:6" x14ac:dyDescent="0.3">
      <c r="A262" s="815"/>
      <c r="B262" s="305" t="s">
        <v>929</v>
      </c>
      <c r="C262" s="259" t="s">
        <v>22</v>
      </c>
      <c r="D262" s="297">
        <v>10</v>
      </c>
      <c r="E262" s="298" t="s">
        <v>930</v>
      </c>
      <c r="F262" s="455"/>
    </row>
    <row r="263" spans="1:6" x14ac:dyDescent="0.3">
      <c r="A263" s="815"/>
      <c r="B263" s="305" t="s">
        <v>929</v>
      </c>
      <c r="C263" s="259" t="s">
        <v>22</v>
      </c>
      <c r="D263" s="297">
        <v>20</v>
      </c>
      <c r="E263" s="298" t="s">
        <v>931</v>
      </c>
      <c r="F263" s="455"/>
    </row>
    <row r="264" spans="1:6" ht="17.25" thickBot="1" x14ac:dyDescent="0.35">
      <c r="A264" s="816"/>
      <c r="B264" s="306" t="s">
        <v>933</v>
      </c>
      <c r="C264" s="248" t="s">
        <v>22</v>
      </c>
      <c r="D264" s="300">
        <v>3</v>
      </c>
      <c r="E264" s="294" t="s">
        <v>934</v>
      </c>
      <c r="F264" s="457"/>
    </row>
    <row r="265" spans="1:6" x14ac:dyDescent="0.3">
      <c r="A265" s="814" t="s">
        <v>945</v>
      </c>
      <c r="B265" s="324" t="s">
        <v>226</v>
      </c>
      <c r="C265" s="284" t="s">
        <v>22</v>
      </c>
      <c r="D265" s="299">
        <v>400</v>
      </c>
      <c r="E265" s="322" t="s">
        <v>216</v>
      </c>
      <c r="F265" s="454"/>
    </row>
    <row r="266" spans="1:6" x14ac:dyDescent="0.3">
      <c r="A266" s="815"/>
      <c r="B266" s="305" t="s">
        <v>764</v>
      </c>
      <c r="C266" s="259" t="s">
        <v>22</v>
      </c>
      <c r="D266" s="297">
        <v>10</v>
      </c>
      <c r="E266" s="298" t="s">
        <v>133</v>
      </c>
      <c r="F266" s="455"/>
    </row>
    <row r="267" spans="1:6" x14ac:dyDescent="0.3">
      <c r="A267" s="815"/>
      <c r="B267" s="305" t="s">
        <v>948</v>
      </c>
      <c r="C267" s="259" t="s">
        <v>22</v>
      </c>
      <c r="D267" s="297">
        <v>160</v>
      </c>
      <c r="E267" s="298" t="s">
        <v>949</v>
      </c>
      <c r="F267" s="455"/>
    </row>
    <row r="268" spans="1:6" x14ac:dyDescent="0.3">
      <c r="A268" s="815"/>
      <c r="B268" s="305" t="s">
        <v>959</v>
      </c>
      <c r="C268" s="259" t="s">
        <v>22</v>
      </c>
      <c r="D268" s="297">
        <v>3</v>
      </c>
      <c r="E268" s="298" t="s">
        <v>961</v>
      </c>
      <c r="F268" s="455"/>
    </row>
    <row r="269" spans="1:6" x14ac:dyDescent="0.3">
      <c r="A269" s="815"/>
      <c r="B269" s="305" t="s">
        <v>960</v>
      </c>
      <c r="C269" s="259" t="s">
        <v>22</v>
      </c>
      <c r="D269" s="297">
        <v>3</v>
      </c>
      <c r="E269" s="298" t="s">
        <v>958</v>
      </c>
      <c r="F269" s="455"/>
    </row>
    <row r="270" spans="1:6" ht="17.25" thickBot="1" x14ac:dyDescent="0.35">
      <c r="A270" s="816"/>
      <c r="B270" s="306" t="s">
        <v>956</v>
      </c>
      <c r="C270" s="248" t="s">
        <v>22</v>
      </c>
      <c r="D270" s="300">
        <v>4</v>
      </c>
      <c r="E270" s="294" t="s">
        <v>957</v>
      </c>
      <c r="F270" s="457"/>
    </row>
    <row r="271" spans="1:6" x14ac:dyDescent="0.3">
      <c r="A271" s="814" t="s">
        <v>970</v>
      </c>
      <c r="B271" s="324" t="s">
        <v>226</v>
      </c>
      <c r="C271" s="284" t="s">
        <v>22</v>
      </c>
      <c r="D271" s="299">
        <v>400</v>
      </c>
      <c r="E271" s="322" t="s">
        <v>216</v>
      </c>
      <c r="F271" s="454"/>
    </row>
    <row r="272" spans="1:6" x14ac:dyDescent="0.3">
      <c r="A272" s="815"/>
      <c r="B272" s="305" t="s">
        <v>764</v>
      </c>
      <c r="C272" s="259" t="s">
        <v>22</v>
      </c>
      <c r="D272" s="297">
        <v>10</v>
      </c>
      <c r="E272" s="298" t="s">
        <v>133</v>
      </c>
      <c r="F272" s="455"/>
    </row>
    <row r="273" spans="1:6" x14ac:dyDescent="0.3">
      <c r="A273" s="815"/>
      <c r="B273" s="305" t="s">
        <v>977</v>
      </c>
      <c r="C273" s="259" t="s">
        <v>22</v>
      </c>
      <c r="D273" s="297">
        <v>5</v>
      </c>
      <c r="E273" s="298" t="s">
        <v>981</v>
      </c>
      <c r="F273" s="455"/>
    </row>
    <row r="274" spans="1:6" x14ac:dyDescent="0.3">
      <c r="A274" s="815"/>
      <c r="B274" s="305" t="s">
        <v>978</v>
      </c>
      <c r="C274" s="259" t="s">
        <v>22</v>
      </c>
      <c r="D274" s="297">
        <v>15</v>
      </c>
      <c r="E274" s="298" t="s">
        <v>980</v>
      </c>
      <c r="F274" s="455"/>
    </row>
    <row r="275" spans="1:6" ht="17.25" thickBot="1" x14ac:dyDescent="0.35">
      <c r="A275" s="816"/>
      <c r="B275" s="306" t="s">
        <v>982</v>
      </c>
      <c r="C275" s="248" t="s">
        <v>22</v>
      </c>
      <c r="D275" s="300">
        <v>2</v>
      </c>
      <c r="E275" s="294" t="s">
        <v>133</v>
      </c>
      <c r="F275" s="457"/>
    </row>
    <row r="276" spans="1:6" x14ac:dyDescent="0.3">
      <c r="A276" s="814" t="s">
        <v>991</v>
      </c>
      <c r="B276" s="324" t="s">
        <v>226</v>
      </c>
      <c r="C276" s="284" t="s">
        <v>22</v>
      </c>
      <c r="D276" s="299">
        <v>400</v>
      </c>
      <c r="E276" s="322" t="s">
        <v>216</v>
      </c>
      <c r="F276" s="454"/>
    </row>
    <row r="277" spans="1:6" x14ac:dyDescent="0.3">
      <c r="A277" s="815"/>
      <c r="B277" s="305" t="s">
        <v>764</v>
      </c>
      <c r="C277" s="259" t="s">
        <v>22</v>
      </c>
      <c r="D277" s="297">
        <v>10</v>
      </c>
      <c r="E277" s="298" t="s">
        <v>133</v>
      </c>
      <c r="F277" s="455"/>
    </row>
    <row r="278" spans="1:6" x14ac:dyDescent="0.3">
      <c r="A278" s="815"/>
      <c r="B278" s="305" t="s">
        <v>1003</v>
      </c>
      <c r="C278" s="259" t="s">
        <v>22</v>
      </c>
      <c r="D278" s="297">
        <v>5</v>
      </c>
      <c r="E278" s="298" t="s">
        <v>994</v>
      </c>
      <c r="F278" s="455"/>
    </row>
    <row r="279" spans="1:6" x14ac:dyDescent="0.3">
      <c r="A279" s="815"/>
      <c r="B279" s="305" t="s">
        <v>997</v>
      </c>
      <c r="C279" s="259" t="s">
        <v>22</v>
      </c>
      <c r="D279" s="297">
        <v>2</v>
      </c>
      <c r="E279" s="298" t="s">
        <v>998</v>
      </c>
      <c r="F279" s="455"/>
    </row>
    <row r="280" spans="1:6" x14ac:dyDescent="0.3">
      <c r="A280" s="815"/>
      <c r="B280" s="305" t="s">
        <v>999</v>
      </c>
      <c r="C280" s="259" t="s">
        <v>22</v>
      </c>
      <c r="D280" s="297">
        <v>1</v>
      </c>
      <c r="E280" s="298" t="s">
        <v>998</v>
      </c>
      <c r="F280" s="455"/>
    </row>
    <row r="281" spans="1:6" x14ac:dyDescent="0.3">
      <c r="A281" s="815"/>
      <c r="B281" s="305" t="s">
        <v>1000</v>
      </c>
      <c r="C281" s="259" t="s">
        <v>22</v>
      </c>
      <c r="D281" s="297">
        <v>1</v>
      </c>
      <c r="E281" s="298" t="s">
        <v>994</v>
      </c>
      <c r="F281" s="455"/>
    </row>
    <row r="282" spans="1:6" x14ac:dyDescent="0.3">
      <c r="A282" s="815"/>
      <c r="B282" s="305" t="s">
        <v>1001</v>
      </c>
      <c r="C282" s="259" t="s">
        <v>22</v>
      </c>
      <c r="D282" s="297">
        <v>1</v>
      </c>
      <c r="E282" s="298" t="s">
        <v>998</v>
      </c>
      <c r="F282" s="455"/>
    </row>
    <row r="283" spans="1:6" x14ac:dyDescent="0.3">
      <c r="A283" s="815"/>
      <c r="B283" s="549" t="s">
        <v>1007</v>
      </c>
      <c r="C283" s="218" t="s">
        <v>713</v>
      </c>
      <c r="D283" s="390">
        <v>1</v>
      </c>
      <c r="E283" s="331" t="s">
        <v>840</v>
      </c>
      <c r="F283" s="458"/>
    </row>
    <row r="284" spans="1:6" x14ac:dyDescent="0.3">
      <c r="A284" s="815"/>
      <c r="B284" s="549" t="s">
        <v>1013</v>
      </c>
      <c r="C284" s="218" t="s">
        <v>713</v>
      </c>
      <c r="D284" s="390">
        <v>12</v>
      </c>
      <c r="E284" s="331" t="s">
        <v>1014</v>
      </c>
      <c r="F284" s="458"/>
    </row>
    <row r="285" spans="1:6" ht="17.25" thickBot="1" x14ac:dyDescent="0.35">
      <c r="A285" s="816"/>
      <c r="B285" s="306" t="s">
        <v>1008</v>
      </c>
      <c r="C285" s="248" t="s">
        <v>713</v>
      </c>
      <c r="D285" s="300">
        <v>6</v>
      </c>
      <c r="E285" s="294" t="s">
        <v>1006</v>
      </c>
      <c r="F285" s="457"/>
    </row>
    <row r="286" spans="1:6" x14ac:dyDescent="0.3">
      <c r="A286" s="814" t="s">
        <v>1017</v>
      </c>
      <c r="B286" s="324" t="s">
        <v>226</v>
      </c>
      <c r="C286" s="284" t="s">
        <v>22</v>
      </c>
      <c r="D286" s="299">
        <v>400</v>
      </c>
      <c r="E286" s="322" t="s">
        <v>216</v>
      </c>
      <c r="F286" s="454"/>
    </row>
    <row r="287" spans="1:6" ht="17.25" thickBot="1" x14ac:dyDescent="0.35">
      <c r="A287" s="816"/>
      <c r="B287" s="306" t="s">
        <v>246</v>
      </c>
      <c r="C287" s="248" t="s">
        <v>713</v>
      </c>
      <c r="D287" s="300">
        <v>10</v>
      </c>
      <c r="E287" s="294" t="s">
        <v>190</v>
      </c>
      <c r="F287" s="457"/>
    </row>
    <row r="288" spans="1:6" x14ac:dyDescent="0.3">
      <c r="A288" s="814" t="s">
        <v>1023</v>
      </c>
      <c r="B288" s="324" t="s">
        <v>226</v>
      </c>
      <c r="C288" s="291" t="s">
        <v>22</v>
      </c>
      <c r="D288" s="299">
        <v>400</v>
      </c>
      <c r="E288" s="322" t="s">
        <v>216</v>
      </c>
      <c r="F288" s="454"/>
    </row>
    <row r="289" spans="1:6" x14ac:dyDescent="0.3">
      <c r="A289" s="815"/>
      <c r="B289" s="649" t="s">
        <v>1028</v>
      </c>
      <c r="C289" s="291" t="s">
        <v>713</v>
      </c>
      <c r="D289" s="598">
        <v>6</v>
      </c>
      <c r="E289" s="483" t="s">
        <v>190</v>
      </c>
      <c r="F289" s="599"/>
    </row>
    <row r="290" spans="1:6" x14ac:dyDescent="0.3">
      <c r="A290" s="815"/>
      <c r="B290" s="549" t="s">
        <v>1025</v>
      </c>
      <c r="C290" s="291" t="s">
        <v>22</v>
      </c>
      <c r="D290" s="390">
        <v>240</v>
      </c>
      <c r="E290" s="331" t="s">
        <v>1027</v>
      </c>
      <c r="F290" s="458"/>
    </row>
    <row r="291" spans="1:6" ht="17.25" thickBot="1" x14ac:dyDescent="0.35">
      <c r="A291" s="816"/>
      <c r="B291" s="306" t="s">
        <v>1026</v>
      </c>
      <c r="C291" s="248" t="s">
        <v>713</v>
      </c>
      <c r="D291" s="300">
        <v>5</v>
      </c>
      <c r="E291" s="294" t="s">
        <v>190</v>
      </c>
      <c r="F291" s="457"/>
    </row>
    <row r="292" spans="1:6" x14ac:dyDescent="0.3">
      <c r="A292" s="814" t="s">
        <v>253</v>
      </c>
      <c r="B292" s="324" t="s">
        <v>1077</v>
      </c>
      <c r="C292" s="291" t="s">
        <v>22</v>
      </c>
      <c r="D292" s="299">
        <v>400</v>
      </c>
      <c r="E292" s="322" t="s">
        <v>1076</v>
      </c>
      <c r="F292" s="454"/>
    </row>
    <row r="293" spans="1:6" x14ac:dyDescent="0.3">
      <c r="A293" s="815"/>
      <c r="B293" s="649" t="s">
        <v>246</v>
      </c>
      <c r="C293" s="291" t="s">
        <v>713</v>
      </c>
      <c r="D293" s="598">
        <v>10</v>
      </c>
      <c r="E293" s="483" t="s">
        <v>190</v>
      </c>
      <c r="F293" s="599"/>
    </row>
    <row r="294" spans="1:6" x14ac:dyDescent="0.3">
      <c r="A294" s="815"/>
      <c r="B294" s="549" t="s">
        <v>1075</v>
      </c>
      <c r="C294" s="291" t="s">
        <v>22</v>
      </c>
      <c r="D294" s="390">
        <v>10.4</v>
      </c>
      <c r="E294" s="331" t="s">
        <v>1076</v>
      </c>
      <c r="F294" s="458"/>
    </row>
    <row r="295" spans="1:6" x14ac:dyDescent="0.3">
      <c r="A295" s="815"/>
      <c r="B295" s="549" t="s">
        <v>325</v>
      </c>
      <c r="C295" s="291" t="s">
        <v>22</v>
      </c>
      <c r="D295" s="390">
        <v>2.5</v>
      </c>
      <c r="E295" s="331" t="s">
        <v>133</v>
      </c>
      <c r="F295" s="458"/>
    </row>
    <row r="296" spans="1:6" x14ac:dyDescent="0.3">
      <c r="A296" s="815"/>
      <c r="B296" s="549" t="s">
        <v>1100</v>
      </c>
      <c r="C296" s="291" t="s">
        <v>22</v>
      </c>
      <c r="D296" s="390">
        <v>1</v>
      </c>
      <c r="E296" s="331" t="s">
        <v>133</v>
      </c>
      <c r="F296" s="458"/>
    </row>
    <row r="297" spans="1:6" x14ac:dyDescent="0.3">
      <c r="A297" s="815"/>
      <c r="B297" s="549" t="s">
        <v>1073</v>
      </c>
      <c r="C297" s="291" t="s">
        <v>22</v>
      </c>
      <c r="D297" s="390">
        <v>1</v>
      </c>
      <c r="E297" s="331" t="s">
        <v>840</v>
      </c>
      <c r="F297" s="458"/>
    </row>
    <row r="298" spans="1:6" ht="17.25" thickBot="1" x14ac:dyDescent="0.35">
      <c r="A298" s="816"/>
      <c r="B298" s="306" t="s">
        <v>1074</v>
      </c>
      <c r="C298" s="248" t="s">
        <v>713</v>
      </c>
      <c r="D298" s="300">
        <v>3</v>
      </c>
      <c r="E298" s="294" t="s">
        <v>190</v>
      </c>
      <c r="F298" s="457"/>
    </row>
    <row r="299" spans="1:6" x14ac:dyDescent="0.3">
      <c r="A299" s="814" t="s">
        <v>1103</v>
      </c>
      <c r="B299" s="324" t="s">
        <v>1077</v>
      </c>
      <c r="C299" s="291" t="s">
        <v>22</v>
      </c>
      <c r="D299" s="299">
        <v>400</v>
      </c>
      <c r="E299" s="322" t="s">
        <v>1076</v>
      </c>
      <c r="F299" s="454"/>
    </row>
    <row r="300" spans="1:6" x14ac:dyDescent="0.3">
      <c r="A300" s="815"/>
      <c r="B300" s="649" t="s">
        <v>246</v>
      </c>
      <c r="C300" s="291" t="s">
        <v>713</v>
      </c>
      <c r="D300" s="598">
        <v>10</v>
      </c>
      <c r="E300" s="483" t="s">
        <v>190</v>
      </c>
      <c r="F300" s="599"/>
    </row>
    <row r="301" spans="1:6" x14ac:dyDescent="0.3">
      <c r="A301" s="815"/>
      <c r="B301" s="549" t="s">
        <v>1105</v>
      </c>
      <c r="C301" s="291" t="s">
        <v>22</v>
      </c>
      <c r="D301" s="390">
        <v>200</v>
      </c>
      <c r="E301" s="331" t="s">
        <v>840</v>
      </c>
      <c r="F301" s="458"/>
    </row>
    <row r="302" spans="1:6" x14ac:dyDescent="0.3">
      <c r="A302" s="815"/>
      <c r="B302" s="549" t="s">
        <v>1107</v>
      </c>
      <c r="C302" s="291" t="s">
        <v>22</v>
      </c>
      <c r="D302" s="390">
        <v>200</v>
      </c>
      <c r="E302" s="331" t="s">
        <v>840</v>
      </c>
      <c r="F302" s="458"/>
    </row>
    <row r="303" spans="1:6" x14ac:dyDescent="0.3">
      <c r="A303" s="815"/>
      <c r="B303" s="549" t="s">
        <v>1110</v>
      </c>
      <c r="C303" s="291" t="s">
        <v>22</v>
      </c>
      <c r="D303" s="390">
        <v>13</v>
      </c>
      <c r="E303" s="331" t="s">
        <v>190</v>
      </c>
      <c r="F303" s="458"/>
    </row>
    <row r="304" spans="1:6" x14ac:dyDescent="0.3">
      <c r="A304" s="815"/>
      <c r="B304" s="549" t="s">
        <v>1139</v>
      </c>
      <c r="C304" s="291" t="s">
        <v>713</v>
      </c>
      <c r="D304" s="390">
        <v>200</v>
      </c>
      <c r="E304" s="331" t="s">
        <v>1138</v>
      </c>
      <c r="F304" s="458"/>
    </row>
    <row r="305" spans="1:6" ht="17.25" thickBot="1" x14ac:dyDescent="0.35">
      <c r="A305" s="816"/>
      <c r="B305" s="306" t="s">
        <v>1112</v>
      </c>
      <c r="C305" s="248" t="s">
        <v>713</v>
      </c>
      <c r="D305" s="300">
        <v>25</v>
      </c>
      <c r="E305" s="294" t="s">
        <v>190</v>
      </c>
      <c r="F305" s="457"/>
    </row>
  </sheetData>
  <sheetProtection password="EF8E" sheet="1" objects="1" scenarios="1"/>
  <mergeCells count="61">
    <mergeCell ref="A265:A270"/>
    <mergeCell ref="A151:A155"/>
    <mergeCell ref="B122:B126"/>
    <mergeCell ref="B9:B10"/>
    <mergeCell ref="A14:A20"/>
    <mergeCell ref="A114:A118"/>
    <mergeCell ref="A109:A113"/>
    <mergeCell ref="A94:A98"/>
    <mergeCell ref="A84:A87"/>
    <mergeCell ref="A88:A93"/>
    <mergeCell ref="A99:A108"/>
    <mergeCell ref="A143:A150"/>
    <mergeCell ref="A136:A142"/>
    <mergeCell ref="A127:A135"/>
    <mergeCell ref="A119:A126"/>
    <mergeCell ref="A156:A160"/>
    <mergeCell ref="A1:F1"/>
    <mergeCell ref="A4:A8"/>
    <mergeCell ref="A80:A83"/>
    <mergeCell ref="A49:A57"/>
    <mergeCell ref="A71:A79"/>
    <mergeCell ref="A68:A70"/>
    <mergeCell ref="A58:A67"/>
    <mergeCell ref="A45:A48"/>
    <mergeCell ref="A9:A13"/>
    <mergeCell ref="A32:A35"/>
    <mergeCell ref="A39:A44"/>
    <mergeCell ref="A36:A38"/>
    <mergeCell ref="A21:A27"/>
    <mergeCell ref="A28:A31"/>
    <mergeCell ref="A229:A234"/>
    <mergeCell ref="A193:A196"/>
    <mergeCell ref="A211:A214"/>
    <mergeCell ref="A215:A219"/>
    <mergeCell ref="A220:A221"/>
    <mergeCell ref="A206:A210"/>
    <mergeCell ref="A197:A199"/>
    <mergeCell ref="A200:A205"/>
    <mergeCell ref="A222:A226"/>
    <mergeCell ref="A161:A165"/>
    <mergeCell ref="A169:A173"/>
    <mergeCell ref="A166:A168"/>
    <mergeCell ref="A183:A189"/>
    <mergeCell ref="A179:A182"/>
    <mergeCell ref="A174:A178"/>
    <mergeCell ref="A190:A192"/>
    <mergeCell ref="A260:A264"/>
    <mergeCell ref="A299:A305"/>
    <mergeCell ref="A288:A291"/>
    <mergeCell ref="A286:A287"/>
    <mergeCell ref="A292:A298"/>
    <mergeCell ref="A276:A285"/>
    <mergeCell ref="A271:A275"/>
    <mergeCell ref="A237:A241"/>
    <mergeCell ref="A235:A236"/>
    <mergeCell ref="A250:A254"/>
    <mergeCell ref="A257:A259"/>
    <mergeCell ref="A255:A256"/>
    <mergeCell ref="A245:A249"/>
    <mergeCell ref="A242:A244"/>
    <mergeCell ref="A227:A228"/>
  </mergeCells>
  <phoneticPr fontId="3" type="noConversion"/>
  <printOptions horizontalCentered="1"/>
  <pageMargins left="0.51181102362204722" right="0.51181102362204722" top="0.55118110236220474" bottom="0.55118110236220474" header="0.31496062992125984" footer="0.31496062992125984"/>
  <pageSetup paperSize="9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tabColor rgb="FF7030A0"/>
    <pageSetUpPr fitToPage="1"/>
  </sheetPr>
  <dimension ref="A1:AK66"/>
  <sheetViews>
    <sheetView zoomScaleNormal="100" workbookViewId="0">
      <selection activeCell="AK18" sqref="AK18"/>
    </sheetView>
  </sheetViews>
  <sheetFormatPr defaultColWidth="17.375" defaultRowHeight="16.5" x14ac:dyDescent="0.3"/>
  <cols>
    <col min="1" max="1" width="15" style="66" customWidth="1"/>
    <col min="2" max="2" width="10.5" style="66" bestFit="1" customWidth="1"/>
    <col min="3" max="3" width="9.625" style="117" bestFit="1" customWidth="1"/>
    <col min="4" max="4" width="12.875" style="117" hidden="1" customWidth="1"/>
    <col min="5" max="5" width="10.375" style="117" hidden="1" customWidth="1"/>
    <col min="6" max="6" width="12" style="117" customWidth="1"/>
    <col min="7" max="7" width="9.625" style="117" customWidth="1"/>
    <col min="8" max="8" width="10.5" style="117" bestFit="1" customWidth="1"/>
    <col min="9" max="9" width="11.625" style="117" hidden="1" customWidth="1"/>
    <col min="10" max="11" width="10.625" style="117" hidden="1" customWidth="1"/>
    <col min="12" max="12" width="11.625" style="117" hidden="1" customWidth="1"/>
    <col min="13" max="13" width="9.375" style="117" hidden="1" customWidth="1"/>
    <col min="14" max="17" width="11.625" style="117" hidden="1" customWidth="1"/>
    <col min="18" max="18" width="0.75" style="117" hidden="1" customWidth="1"/>
    <col min="19" max="19" width="9.375" style="117" hidden="1" customWidth="1"/>
    <col min="20" max="20" width="6.375" style="117" hidden="1" customWidth="1"/>
    <col min="21" max="21" width="5.625" style="117" hidden="1" customWidth="1"/>
    <col min="22" max="23" width="10.125" style="117" customWidth="1"/>
    <col min="24" max="24" width="7.875" style="117" hidden="1" customWidth="1"/>
    <col min="25" max="25" width="9.5" style="117" customWidth="1"/>
    <col min="26" max="26" width="8.75" style="117" customWidth="1"/>
    <col min="27" max="27" width="8.375" style="117" hidden="1" customWidth="1"/>
    <col min="28" max="28" width="8.75" style="117" customWidth="1"/>
    <col min="29" max="29" width="13" style="117" hidden="1" customWidth="1"/>
    <col min="30" max="30" width="11" style="117" customWidth="1"/>
    <col min="31" max="31" width="8.875" style="117" customWidth="1"/>
    <col min="32" max="32" width="11" style="117" customWidth="1"/>
    <col min="33" max="33" width="10.5" style="117" customWidth="1"/>
    <col min="34" max="34" width="5.5" style="117" customWidth="1"/>
    <col min="35" max="35" width="13" style="117" hidden="1" customWidth="1"/>
    <col min="36" max="36" width="12.75" style="117" hidden="1" customWidth="1"/>
    <col min="37" max="37" width="12.875" style="117" customWidth="1"/>
    <col min="38" max="39" width="24.375" style="1" customWidth="1"/>
    <col min="40" max="16384" width="17.375" style="1"/>
  </cols>
  <sheetData>
    <row r="1" spans="1:37" ht="36" customHeight="1" x14ac:dyDescent="0.3">
      <c r="A1" s="699" t="s">
        <v>869</v>
      </c>
      <c r="B1" s="700"/>
      <c r="C1" s="700"/>
      <c r="D1" s="700"/>
      <c r="E1" s="700"/>
      <c r="F1" s="700"/>
      <c r="G1" s="700"/>
      <c r="H1" s="700"/>
      <c r="I1" s="700"/>
      <c r="J1" s="700"/>
      <c r="K1" s="700"/>
      <c r="L1" s="700"/>
      <c r="M1" s="700"/>
      <c r="N1" s="700"/>
      <c r="O1" s="700"/>
      <c r="P1" s="700"/>
      <c r="Q1" s="700"/>
      <c r="R1" s="700"/>
      <c r="S1" s="700"/>
      <c r="T1" s="700"/>
      <c r="U1" s="700"/>
      <c r="V1" s="700"/>
      <c r="W1" s="700"/>
      <c r="X1" s="700"/>
      <c r="Y1" s="700"/>
      <c r="Z1" s="700"/>
      <c r="AA1" s="700"/>
      <c r="AB1" s="700"/>
      <c r="AC1" s="700"/>
      <c r="AD1" s="700"/>
      <c r="AE1" s="700"/>
      <c r="AF1" s="700"/>
      <c r="AG1" s="700"/>
      <c r="AH1" s="700"/>
      <c r="AI1" s="700"/>
      <c r="AJ1" s="700"/>
      <c r="AK1" s="700"/>
    </row>
    <row r="2" spans="1:37" ht="23.25" customHeight="1" thickBot="1" x14ac:dyDescent="0.35">
      <c r="A2" s="847" t="s">
        <v>0</v>
      </c>
      <c r="B2" s="847"/>
      <c r="C2" s="847"/>
      <c r="D2" s="847"/>
      <c r="E2" s="847"/>
      <c r="F2" s="847"/>
      <c r="G2" s="847"/>
      <c r="H2" s="847"/>
      <c r="I2" s="847"/>
      <c r="J2" s="847"/>
      <c r="K2" s="847"/>
      <c r="L2" s="847"/>
      <c r="M2" s="847"/>
      <c r="N2" s="847"/>
      <c r="O2" s="847"/>
      <c r="P2" s="847"/>
      <c r="Q2" s="847"/>
      <c r="R2" s="847"/>
      <c r="S2" s="847"/>
      <c r="T2" s="847"/>
      <c r="U2" s="847"/>
      <c r="V2" s="847"/>
      <c r="W2" s="847"/>
      <c r="X2" s="847"/>
      <c r="Y2" s="847"/>
      <c r="Z2" s="847"/>
      <c r="AA2" s="847"/>
      <c r="AB2" s="847"/>
      <c r="AC2" s="847"/>
      <c r="AD2" s="847"/>
      <c r="AE2" s="847"/>
      <c r="AF2" s="847"/>
      <c r="AG2" s="847"/>
      <c r="AH2" s="847"/>
      <c r="AI2" s="847"/>
      <c r="AJ2" s="847"/>
      <c r="AK2" s="847"/>
    </row>
    <row r="3" spans="1:37" ht="29.25" customHeight="1" x14ac:dyDescent="0.3">
      <c r="A3" s="848" t="s">
        <v>26</v>
      </c>
      <c r="B3" s="851" t="s">
        <v>2</v>
      </c>
      <c r="C3" s="852"/>
      <c r="D3" s="852"/>
      <c r="E3" s="852"/>
      <c r="F3" s="852"/>
      <c r="G3" s="853"/>
      <c r="H3" s="854" t="s">
        <v>3</v>
      </c>
      <c r="I3" s="855"/>
      <c r="J3" s="855"/>
      <c r="K3" s="855"/>
      <c r="L3" s="855"/>
      <c r="M3" s="855"/>
      <c r="N3" s="855"/>
      <c r="O3" s="855"/>
      <c r="P3" s="855"/>
      <c r="Q3" s="855"/>
      <c r="R3" s="855"/>
      <c r="S3" s="855"/>
      <c r="T3" s="855"/>
      <c r="U3" s="855"/>
      <c r="V3" s="855"/>
      <c r="W3" s="855"/>
      <c r="X3" s="855"/>
      <c r="Y3" s="855"/>
      <c r="Z3" s="855"/>
      <c r="AA3" s="855"/>
      <c r="AB3" s="855"/>
      <c r="AC3" s="855"/>
      <c r="AD3" s="855"/>
      <c r="AE3" s="855"/>
      <c r="AF3" s="855"/>
      <c r="AG3" s="855"/>
      <c r="AH3" s="855"/>
      <c r="AI3" s="855"/>
      <c r="AJ3" s="856"/>
      <c r="AK3" s="857" t="s">
        <v>4</v>
      </c>
    </row>
    <row r="4" spans="1:37" ht="29.25" customHeight="1" x14ac:dyDescent="0.3">
      <c r="A4" s="849"/>
      <c r="B4" s="860" t="s">
        <v>5</v>
      </c>
      <c r="C4" s="863" t="s">
        <v>6</v>
      </c>
      <c r="D4" s="863" t="s">
        <v>7</v>
      </c>
      <c r="E4" s="866" t="s">
        <v>8</v>
      </c>
      <c r="F4" s="866" t="s">
        <v>9</v>
      </c>
      <c r="G4" s="869" t="s">
        <v>105</v>
      </c>
      <c r="H4" s="876" t="s">
        <v>5</v>
      </c>
      <c r="I4" s="863" t="s">
        <v>7</v>
      </c>
      <c r="J4" s="838" t="s">
        <v>8</v>
      </c>
      <c r="K4" s="838"/>
      <c r="L4" s="838"/>
      <c r="M4" s="838"/>
      <c r="N4" s="838"/>
      <c r="O4" s="838"/>
      <c r="P4" s="838"/>
      <c r="Q4" s="838"/>
      <c r="R4" s="838"/>
      <c r="S4" s="838"/>
      <c r="T4" s="838"/>
      <c r="U4" s="838"/>
      <c r="V4" s="872" t="s">
        <v>9</v>
      </c>
      <c r="W4" s="873"/>
      <c r="X4" s="873"/>
      <c r="Y4" s="873"/>
      <c r="Z4" s="873"/>
      <c r="AA4" s="873"/>
      <c r="AB4" s="873"/>
      <c r="AC4" s="873"/>
      <c r="AD4" s="873"/>
      <c r="AE4" s="873"/>
      <c r="AF4" s="873"/>
      <c r="AG4" s="873"/>
      <c r="AH4" s="873"/>
      <c r="AI4" s="874"/>
      <c r="AJ4" s="839" t="s">
        <v>21</v>
      </c>
      <c r="AK4" s="858"/>
    </row>
    <row r="5" spans="1:37" ht="24.75" customHeight="1" x14ac:dyDescent="0.3">
      <c r="A5" s="849"/>
      <c r="B5" s="861"/>
      <c r="C5" s="864"/>
      <c r="D5" s="864"/>
      <c r="E5" s="867"/>
      <c r="F5" s="867"/>
      <c r="G5" s="870"/>
      <c r="H5" s="877"/>
      <c r="I5" s="864"/>
      <c r="J5" s="842" t="s">
        <v>5</v>
      </c>
      <c r="K5" s="838" t="s">
        <v>11</v>
      </c>
      <c r="L5" s="838"/>
      <c r="M5" s="838"/>
      <c r="N5" s="838"/>
      <c r="O5" s="838"/>
      <c r="P5" s="838"/>
      <c r="Q5" s="838"/>
      <c r="R5" s="838"/>
      <c r="S5" s="838"/>
      <c r="T5" s="838"/>
      <c r="U5" s="112" t="s">
        <v>12</v>
      </c>
      <c r="V5" s="842" t="s">
        <v>5</v>
      </c>
      <c r="W5" s="844" t="s">
        <v>11</v>
      </c>
      <c r="X5" s="845"/>
      <c r="Y5" s="845"/>
      <c r="Z5" s="845"/>
      <c r="AA5" s="845"/>
      <c r="AB5" s="845"/>
      <c r="AC5" s="845"/>
      <c r="AD5" s="845"/>
      <c r="AE5" s="78"/>
      <c r="AF5" s="78"/>
      <c r="AG5" s="78"/>
      <c r="AH5" s="844" t="s">
        <v>12</v>
      </c>
      <c r="AI5" s="846"/>
      <c r="AJ5" s="840"/>
      <c r="AK5" s="858"/>
    </row>
    <row r="6" spans="1:37" ht="24.75" customHeight="1" thickBot="1" x14ac:dyDescent="0.35">
      <c r="A6" s="850"/>
      <c r="B6" s="862"/>
      <c r="C6" s="865"/>
      <c r="D6" s="865"/>
      <c r="E6" s="868"/>
      <c r="F6" s="868"/>
      <c r="G6" s="871"/>
      <c r="H6" s="877"/>
      <c r="I6" s="864"/>
      <c r="J6" s="875"/>
      <c r="K6" s="77" t="s">
        <v>13</v>
      </c>
      <c r="L6" s="77" t="s">
        <v>15</v>
      </c>
      <c r="M6" s="77" t="s">
        <v>91</v>
      </c>
      <c r="N6" s="77" t="s">
        <v>16</v>
      </c>
      <c r="O6" s="77" t="s">
        <v>17</v>
      </c>
      <c r="P6" s="77" t="s">
        <v>92</v>
      </c>
      <c r="Q6" s="77" t="s">
        <v>93</v>
      </c>
      <c r="R6" s="77" t="s">
        <v>18</v>
      </c>
      <c r="S6" s="77" t="s">
        <v>15</v>
      </c>
      <c r="T6" s="77" t="s">
        <v>21</v>
      </c>
      <c r="U6" s="77" t="s">
        <v>13</v>
      </c>
      <c r="V6" s="843"/>
      <c r="W6" s="55" t="s">
        <v>13</v>
      </c>
      <c r="X6" s="55" t="s">
        <v>14</v>
      </c>
      <c r="Y6" s="55" t="s">
        <v>79</v>
      </c>
      <c r="Z6" s="55" t="s">
        <v>15</v>
      </c>
      <c r="AA6" s="55" t="s">
        <v>16</v>
      </c>
      <c r="AB6" s="55" t="s">
        <v>17</v>
      </c>
      <c r="AC6" s="55" t="s">
        <v>27</v>
      </c>
      <c r="AD6" s="55" t="s">
        <v>20</v>
      </c>
      <c r="AE6" s="55" t="s">
        <v>28</v>
      </c>
      <c r="AF6" s="55" t="s">
        <v>120</v>
      </c>
      <c r="AG6" s="55" t="s">
        <v>101</v>
      </c>
      <c r="AH6" s="55" t="s">
        <v>13</v>
      </c>
      <c r="AI6" s="55" t="s">
        <v>21</v>
      </c>
      <c r="AJ6" s="841"/>
      <c r="AK6" s="859"/>
    </row>
    <row r="7" spans="1:37" ht="54.75" customHeight="1" thickBot="1" x14ac:dyDescent="0.35">
      <c r="A7" s="69" t="s">
        <v>29</v>
      </c>
      <c r="B7" s="57">
        <f>SUM(C7:G7)</f>
        <v>834594</v>
      </c>
      <c r="C7" s="58">
        <f>'후원금(법인)세부내역'!C9</f>
        <v>414123</v>
      </c>
      <c r="D7" s="58"/>
      <c r="E7" s="58"/>
      <c r="F7" s="58">
        <f>'후원금(법인)세부내역'!C5</f>
        <v>420000</v>
      </c>
      <c r="G7" s="59">
        <f>'후원금(법인)세부내역'!C7</f>
        <v>471</v>
      </c>
      <c r="H7" s="60">
        <f>V7+AH7</f>
        <v>514300</v>
      </c>
      <c r="I7" s="61"/>
      <c r="J7" s="61">
        <f>SUM(K7)</f>
        <v>0</v>
      </c>
      <c r="K7" s="61">
        <f>SUM(M7+S7)</f>
        <v>0</v>
      </c>
      <c r="L7" s="61"/>
      <c r="M7" s="61"/>
      <c r="N7" s="61"/>
      <c r="O7" s="61"/>
      <c r="P7" s="61"/>
      <c r="Q7" s="61"/>
      <c r="R7" s="61">
        <v>21862767</v>
      </c>
      <c r="S7" s="61"/>
      <c r="T7" s="113"/>
      <c r="U7" s="114"/>
      <c r="V7" s="62">
        <f>W7</f>
        <v>514300</v>
      </c>
      <c r="W7" s="61">
        <f>Y7+Z7+AB7+AD7+AE7+AG7+AF7</f>
        <v>514300</v>
      </c>
      <c r="X7" s="61"/>
      <c r="Y7" s="61">
        <f>'후원금(법인)세부내역'!C14</f>
        <v>514300</v>
      </c>
      <c r="Z7" s="61">
        <f>'후원금(법인)세부내역'!C19</f>
        <v>0</v>
      </c>
      <c r="AA7" s="61"/>
      <c r="AB7" s="61">
        <v>0</v>
      </c>
      <c r="AC7" s="61"/>
      <c r="AD7" s="61">
        <v>0</v>
      </c>
      <c r="AE7" s="61">
        <v>0</v>
      </c>
      <c r="AF7" s="61">
        <f>'후원금(법인)세부내역'!C27</f>
        <v>0</v>
      </c>
      <c r="AG7" s="61">
        <f>'후원금(법인)세부내역'!H30</f>
        <v>0</v>
      </c>
      <c r="AH7" s="61">
        <v>0</v>
      </c>
      <c r="AI7" s="61"/>
      <c r="AJ7" s="59"/>
      <c r="AK7" s="115">
        <f>SUM(B7-H7)</f>
        <v>320294</v>
      </c>
    </row>
    <row r="8" spans="1:37" ht="30.75" customHeight="1" thickBot="1" x14ac:dyDescent="0.35">
      <c r="A8" s="7" t="s">
        <v>23</v>
      </c>
      <c r="B8" s="891">
        <f>B7</f>
        <v>834594</v>
      </c>
      <c r="C8" s="892"/>
      <c r="D8" s="892"/>
      <c r="E8" s="892"/>
      <c r="F8" s="892"/>
      <c r="G8" s="893"/>
      <c r="H8" s="879" t="s">
        <v>24</v>
      </c>
      <c r="I8" s="880"/>
      <c r="J8" s="880"/>
      <c r="K8" s="880"/>
      <c r="L8" s="880"/>
      <c r="M8" s="880"/>
      <c r="N8" s="880"/>
      <c r="O8" s="880"/>
      <c r="P8" s="880"/>
      <c r="Q8" s="880"/>
      <c r="R8" s="880"/>
      <c r="S8" s="880"/>
      <c r="T8" s="880"/>
      <c r="U8" s="880"/>
      <c r="V8" s="880"/>
      <c r="W8" s="879">
        <f>H7</f>
        <v>514300</v>
      </c>
      <c r="X8" s="880"/>
      <c r="Y8" s="880"/>
      <c r="Z8" s="880"/>
      <c r="AA8" s="880"/>
      <c r="AB8" s="880"/>
      <c r="AC8" s="880"/>
      <c r="AD8" s="880"/>
      <c r="AE8" s="880"/>
      <c r="AF8" s="880"/>
      <c r="AG8" s="880"/>
      <c r="AH8" s="881"/>
      <c r="AI8" s="64"/>
      <c r="AJ8" s="65"/>
      <c r="AK8" s="116">
        <f>B8-W8</f>
        <v>320294</v>
      </c>
    </row>
    <row r="9" spans="1:37" ht="30.75" customHeight="1" x14ac:dyDescent="0.3">
      <c r="AJ9" s="118"/>
      <c r="AK9" s="119"/>
    </row>
    <row r="22" spans="1:37" hidden="1" x14ac:dyDescent="0.3"/>
    <row r="23" spans="1:37" hidden="1" x14ac:dyDescent="0.3"/>
    <row r="24" spans="1:37" ht="22.5" hidden="1" customHeight="1" x14ac:dyDescent="0.3">
      <c r="A24" s="700" t="s">
        <v>94</v>
      </c>
      <c r="B24" s="700"/>
      <c r="C24" s="700"/>
      <c r="D24" s="700"/>
      <c r="E24" s="700"/>
      <c r="F24" s="700"/>
      <c r="G24" s="700"/>
      <c r="H24" s="700"/>
      <c r="I24" s="700"/>
      <c r="J24" s="700"/>
      <c r="K24" s="700"/>
      <c r="L24" s="700"/>
      <c r="M24" s="700"/>
      <c r="N24" s="700"/>
      <c r="O24" s="700"/>
      <c r="P24" s="700"/>
      <c r="Q24" s="700"/>
      <c r="R24" s="700"/>
      <c r="S24" s="700"/>
      <c r="T24" s="700"/>
      <c r="U24" s="700"/>
      <c r="V24" s="700"/>
      <c r="W24" s="700"/>
      <c r="X24" s="700"/>
      <c r="Y24" s="700"/>
      <c r="Z24" s="700"/>
      <c r="AA24" s="700"/>
      <c r="AB24" s="700"/>
      <c r="AC24" s="700"/>
      <c r="AD24" s="700"/>
      <c r="AE24" s="700"/>
      <c r="AF24" s="700"/>
      <c r="AG24" s="700"/>
      <c r="AH24" s="700"/>
      <c r="AI24" s="700"/>
      <c r="AJ24" s="700"/>
      <c r="AK24" s="700"/>
    </row>
    <row r="25" spans="1:37" ht="16.5" hidden="1" customHeight="1" x14ac:dyDescent="0.3">
      <c r="A25" s="700"/>
      <c r="B25" s="700"/>
      <c r="C25" s="700"/>
      <c r="D25" s="700"/>
      <c r="E25" s="700"/>
      <c r="F25" s="700"/>
      <c r="G25" s="700"/>
      <c r="H25" s="700"/>
      <c r="I25" s="700"/>
      <c r="J25" s="700"/>
      <c r="K25" s="700"/>
      <c r="L25" s="700"/>
      <c r="M25" s="700"/>
      <c r="N25" s="700"/>
      <c r="O25" s="700"/>
      <c r="P25" s="700"/>
      <c r="Q25" s="700"/>
      <c r="R25" s="700"/>
      <c r="S25" s="700"/>
      <c r="T25" s="700"/>
      <c r="U25" s="700"/>
      <c r="V25" s="700"/>
      <c r="W25" s="700"/>
      <c r="X25" s="700"/>
      <c r="Y25" s="700"/>
      <c r="Z25" s="700"/>
      <c r="AA25" s="700"/>
      <c r="AB25" s="700"/>
      <c r="AC25" s="700"/>
      <c r="AD25" s="700"/>
      <c r="AE25" s="700"/>
      <c r="AF25" s="700"/>
      <c r="AG25" s="700"/>
      <c r="AH25" s="700"/>
      <c r="AI25" s="700"/>
      <c r="AJ25" s="700"/>
      <c r="AK25" s="700"/>
    </row>
    <row r="26" spans="1:37" ht="6" hidden="1" customHeight="1" x14ac:dyDescent="0.3">
      <c r="A26" s="700"/>
      <c r="B26" s="700"/>
      <c r="C26" s="700"/>
      <c r="D26" s="700"/>
      <c r="E26" s="700"/>
      <c r="F26" s="700"/>
      <c r="G26" s="700"/>
      <c r="H26" s="700"/>
      <c r="I26" s="700"/>
      <c r="J26" s="700"/>
      <c r="K26" s="700"/>
      <c r="L26" s="700"/>
      <c r="M26" s="700"/>
      <c r="N26" s="700"/>
      <c r="O26" s="700"/>
      <c r="P26" s="700"/>
      <c r="Q26" s="700"/>
      <c r="R26" s="700"/>
      <c r="S26" s="700"/>
      <c r="T26" s="700"/>
      <c r="U26" s="700"/>
      <c r="V26" s="700"/>
      <c r="W26" s="700"/>
      <c r="X26" s="700"/>
      <c r="Y26" s="700"/>
      <c r="Z26" s="700"/>
      <c r="AA26" s="700"/>
      <c r="AB26" s="700"/>
      <c r="AC26" s="700"/>
      <c r="AD26" s="700"/>
      <c r="AE26" s="700"/>
      <c r="AF26" s="700"/>
      <c r="AG26" s="700"/>
      <c r="AH26" s="700"/>
      <c r="AI26" s="700"/>
      <c r="AJ26" s="700"/>
      <c r="AK26" s="700"/>
    </row>
    <row r="27" spans="1:37" ht="30.75" hidden="1" customHeight="1" thickBot="1" x14ac:dyDescent="0.35">
      <c r="A27" s="847" t="s">
        <v>0</v>
      </c>
      <c r="B27" s="847"/>
      <c r="C27" s="847"/>
      <c r="D27" s="847"/>
      <c r="E27" s="847"/>
      <c r="F27" s="847"/>
      <c r="G27" s="847"/>
      <c r="H27" s="847"/>
      <c r="I27" s="847"/>
      <c r="J27" s="847"/>
      <c r="K27" s="847"/>
      <c r="L27" s="847"/>
      <c r="M27" s="847"/>
      <c r="N27" s="847"/>
      <c r="O27" s="847"/>
      <c r="P27" s="847"/>
      <c r="Q27" s="847"/>
      <c r="R27" s="847"/>
      <c r="S27" s="847"/>
      <c r="T27" s="847"/>
      <c r="U27" s="847"/>
      <c r="V27" s="847"/>
      <c r="W27" s="847"/>
      <c r="X27" s="847"/>
      <c r="Y27" s="847"/>
      <c r="Z27" s="847"/>
      <c r="AA27" s="847"/>
      <c r="AB27" s="847"/>
      <c r="AC27" s="847"/>
      <c r="AD27" s="847"/>
      <c r="AE27" s="847"/>
      <c r="AF27" s="847"/>
      <c r="AG27" s="847"/>
      <c r="AH27" s="847"/>
      <c r="AI27" s="847"/>
      <c r="AJ27" s="847"/>
      <c r="AK27" s="847"/>
    </row>
    <row r="28" spans="1:37" ht="29.25" hidden="1" customHeight="1" x14ac:dyDescent="0.3">
      <c r="A28" s="882" t="s">
        <v>1</v>
      </c>
      <c r="B28" s="885" t="s">
        <v>2</v>
      </c>
      <c r="C28" s="886"/>
      <c r="D28" s="886"/>
      <c r="E28" s="886"/>
      <c r="F28" s="886"/>
      <c r="G28" s="887"/>
      <c r="H28" s="888" t="s">
        <v>3</v>
      </c>
      <c r="I28" s="889"/>
      <c r="J28" s="889"/>
      <c r="K28" s="889"/>
      <c r="L28" s="889"/>
      <c r="M28" s="889"/>
      <c r="N28" s="889"/>
      <c r="O28" s="889"/>
      <c r="P28" s="889"/>
      <c r="Q28" s="889"/>
      <c r="R28" s="889"/>
      <c r="S28" s="889"/>
      <c r="T28" s="889"/>
      <c r="U28" s="889"/>
      <c r="V28" s="889"/>
      <c r="W28" s="889"/>
      <c r="X28" s="889"/>
      <c r="Y28" s="889"/>
      <c r="Z28" s="889"/>
      <c r="AA28" s="889"/>
      <c r="AB28" s="889"/>
      <c r="AC28" s="889"/>
      <c r="AD28" s="889"/>
      <c r="AE28" s="889"/>
      <c r="AF28" s="889"/>
      <c r="AG28" s="889"/>
      <c r="AH28" s="889"/>
      <c r="AI28" s="889"/>
      <c r="AJ28" s="890"/>
      <c r="AK28" s="857" t="s">
        <v>4</v>
      </c>
    </row>
    <row r="29" spans="1:37" ht="29.25" hidden="1" customHeight="1" x14ac:dyDescent="0.3">
      <c r="A29" s="883"/>
      <c r="B29" s="860" t="s">
        <v>5</v>
      </c>
      <c r="C29" s="863" t="s">
        <v>6</v>
      </c>
      <c r="D29" s="863" t="s">
        <v>7</v>
      </c>
      <c r="E29" s="863" t="s">
        <v>8</v>
      </c>
      <c r="F29" s="863" t="s">
        <v>9</v>
      </c>
      <c r="G29" s="839" t="s">
        <v>10</v>
      </c>
      <c r="H29" s="876" t="s">
        <v>5</v>
      </c>
      <c r="I29" s="863" t="s">
        <v>7</v>
      </c>
      <c r="J29" s="863" t="s">
        <v>8</v>
      </c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872" t="s">
        <v>9</v>
      </c>
      <c r="W29" s="873"/>
      <c r="X29" s="873"/>
      <c r="Y29" s="873"/>
      <c r="Z29" s="873"/>
      <c r="AA29" s="873"/>
      <c r="AB29" s="873"/>
      <c r="AC29" s="873"/>
      <c r="AD29" s="873"/>
      <c r="AE29" s="873"/>
      <c r="AF29" s="873"/>
      <c r="AG29" s="873"/>
      <c r="AH29" s="873"/>
      <c r="AI29" s="874"/>
      <c r="AJ29" s="839" t="s">
        <v>21</v>
      </c>
      <c r="AK29" s="858"/>
    </row>
    <row r="30" spans="1:37" ht="24.75" hidden="1" customHeight="1" x14ac:dyDescent="0.3">
      <c r="A30" s="883"/>
      <c r="B30" s="861"/>
      <c r="C30" s="864"/>
      <c r="D30" s="864"/>
      <c r="E30" s="864"/>
      <c r="F30" s="864"/>
      <c r="G30" s="870"/>
      <c r="H30" s="877"/>
      <c r="I30" s="864"/>
      <c r="J30" s="864"/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842" t="s">
        <v>5</v>
      </c>
      <c r="W30" s="844" t="s">
        <v>11</v>
      </c>
      <c r="X30" s="845"/>
      <c r="Y30" s="845"/>
      <c r="Z30" s="845"/>
      <c r="AA30" s="845"/>
      <c r="AB30" s="845"/>
      <c r="AC30" s="845"/>
      <c r="AD30" s="845"/>
      <c r="AE30" s="78"/>
      <c r="AF30" s="78"/>
      <c r="AG30" s="78"/>
      <c r="AH30" s="844" t="s">
        <v>12</v>
      </c>
      <c r="AI30" s="846"/>
      <c r="AJ30" s="840"/>
      <c r="AK30" s="858"/>
    </row>
    <row r="31" spans="1:37" ht="24.75" hidden="1" customHeight="1" thickBot="1" x14ac:dyDescent="0.35">
      <c r="A31" s="884"/>
      <c r="B31" s="862"/>
      <c r="C31" s="865"/>
      <c r="D31" s="865"/>
      <c r="E31" s="865"/>
      <c r="F31" s="865"/>
      <c r="G31" s="871"/>
      <c r="H31" s="878"/>
      <c r="I31" s="865"/>
      <c r="J31" s="865"/>
      <c r="K31" s="122"/>
      <c r="L31" s="122"/>
      <c r="M31" s="122"/>
      <c r="N31" s="122"/>
      <c r="O31" s="122"/>
      <c r="P31" s="122"/>
      <c r="Q31" s="122"/>
      <c r="R31" s="122"/>
      <c r="S31" s="122"/>
      <c r="T31" s="122"/>
      <c r="U31" s="122"/>
      <c r="V31" s="843"/>
      <c r="W31" s="55" t="s">
        <v>13</v>
      </c>
      <c r="X31" s="55" t="s">
        <v>14</v>
      </c>
      <c r="Y31" s="55"/>
      <c r="Z31" s="55" t="s">
        <v>15</v>
      </c>
      <c r="AA31" s="55" t="s">
        <v>16</v>
      </c>
      <c r="AB31" s="55" t="s">
        <v>17</v>
      </c>
      <c r="AC31" s="55" t="s">
        <v>27</v>
      </c>
      <c r="AD31" s="55" t="s">
        <v>19</v>
      </c>
      <c r="AE31" s="55" t="s">
        <v>21</v>
      </c>
      <c r="AF31" s="55"/>
      <c r="AG31" s="55"/>
      <c r="AH31" s="55" t="s">
        <v>13</v>
      </c>
      <c r="AI31" s="55" t="s">
        <v>21</v>
      </c>
      <c r="AJ31" s="841"/>
      <c r="AK31" s="859"/>
    </row>
    <row r="32" spans="1:37" ht="54.75" hidden="1" customHeight="1" thickBot="1" x14ac:dyDescent="0.35">
      <c r="A32" s="56" t="s">
        <v>22</v>
      </c>
      <c r="B32" s="57">
        <f>SUM(C32:G32)</f>
        <v>46312167</v>
      </c>
      <c r="C32" s="58">
        <v>0</v>
      </c>
      <c r="D32" s="58"/>
      <c r="E32" s="58"/>
      <c r="F32" s="58">
        <v>27949400</v>
      </c>
      <c r="G32" s="59">
        <v>18362767</v>
      </c>
      <c r="H32" s="60">
        <f>V32</f>
        <v>41887767</v>
      </c>
      <c r="I32" s="58"/>
      <c r="J32" s="113"/>
      <c r="K32" s="113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58">
        <f>W32+AH32</f>
        <v>41887767</v>
      </c>
      <c r="W32" s="61">
        <f>SUM(X32:AD32)</f>
        <v>41887767</v>
      </c>
      <c r="X32" s="61">
        <v>41362767</v>
      </c>
      <c r="Y32" s="61"/>
      <c r="Z32" s="61"/>
      <c r="AA32" s="61">
        <v>525000</v>
      </c>
      <c r="AB32" s="61"/>
      <c r="AC32" s="61"/>
      <c r="AD32" s="61"/>
      <c r="AE32" s="61"/>
      <c r="AF32" s="61"/>
      <c r="AG32" s="61"/>
      <c r="AH32" s="61"/>
      <c r="AI32" s="61"/>
      <c r="AJ32" s="59"/>
      <c r="AK32" s="123">
        <f>B32-H32</f>
        <v>4424400</v>
      </c>
    </row>
    <row r="33" spans="1:37" ht="30.75" hidden="1" customHeight="1" thickBot="1" x14ac:dyDescent="0.35">
      <c r="A33" s="7" t="s">
        <v>23</v>
      </c>
      <c r="B33" s="894">
        <f>B32</f>
        <v>46312167</v>
      </c>
      <c r="C33" s="895"/>
      <c r="D33" s="895"/>
      <c r="E33" s="895"/>
      <c r="F33" s="895"/>
      <c r="G33" s="63"/>
      <c r="H33" s="669" t="s">
        <v>24</v>
      </c>
      <c r="I33" s="670"/>
      <c r="J33" s="670"/>
      <c r="K33" s="670"/>
      <c r="L33" s="670"/>
      <c r="M33" s="670"/>
      <c r="N33" s="670"/>
      <c r="O33" s="670"/>
      <c r="P33" s="670"/>
      <c r="Q33" s="670"/>
      <c r="R33" s="670"/>
      <c r="S33" s="670"/>
      <c r="T33" s="670"/>
      <c r="U33" s="670"/>
      <c r="V33" s="670"/>
      <c r="W33" s="671"/>
      <c r="X33" s="894">
        <f>H32</f>
        <v>41887767</v>
      </c>
      <c r="Y33" s="895"/>
      <c r="Z33" s="895"/>
      <c r="AA33" s="895"/>
      <c r="AB33" s="895"/>
      <c r="AC33" s="895"/>
      <c r="AD33" s="895"/>
      <c r="AE33" s="895"/>
      <c r="AF33" s="895"/>
      <c r="AG33" s="895"/>
      <c r="AH33" s="895"/>
      <c r="AI33" s="896"/>
      <c r="AJ33" s="65"/>
      <c r="AK33" s="124">
        <f>B33-X33</f>
        <v>4424400</v>
      </c>
    </row>
    <row r="34" spans="1:37" hidden="1" x14ac:dyDescent="0.3"/>
    <row r="35" spans="1:37" hidden="1" x14ac:dyDescent="0.3"/>
    <row r="36" spans="1:37" hidden="1" x14ac:dyDescent="0.3"/>
    <row r="37" spans="1:37" hidden="1" x14ac:dyDescent="0.3"/>
    <row r="38" spans="1:37" hidden="1" x14ac:dyDescent="0.3"/>
    <row r="39" spans="1:37" hidden="1" x14ac:dyDescent="0.3"/>
    <row r="40" spans="1:37" hidden="1" x14ac:dyDescent="0.3"/>
    <row r="41" spans="1:37" hidden="1" x14ac:dyDescent="0.3"/>
    <row r="42" spans="1:37" hidden="1" x14ac:dyDescent="0.3"/>
    <row r="43" spans="1:37" hidden="1" x14ac:dyDescent="0.3"/>
    <row r="44" spans="1:37" hidden="1" x14ac:dyDescent="0.3"/>
    <row r="45" spans="1:37" hidden="1" x14ac:dyDescent="0.3"/>
    <row r="46" spans="1:37" hidden="1" x14ac:dyDescent="0.3"/>
    <row r="47" spans="1:37" hidden="1" x14ac:dyDescent="0.3"/>
    <row r="48" spans="1:37" hidden="1" x14ac:dyDescent="0.3"/>
    <row r="49" spans="1:37" hidden="1" x14ac:dyDescent="0.3"/>
    <row r="50" spans="1:37" hidden="1" x14ac:dyDescent="0.3"/>
    <row r="51" spans="1:37" hidden="1" x14ac:dyDescent="0.3"/>
    <row r="52" spans="1:37" ht="22.5" hidden="1" customHeight="1" x14ac:dyDescent="0.3">
      <c r="A52" s="700" t="s">
        <v>25</v>
      </c>
      <c r="B52" s="700"/>
      <c r="C52" s="700"/>
      <c r="D52" s="700"/>
      <c r="E52" s="700"/>
      <c r="F52" s="700"/>
      <c r="G52" s="700"/>
      <c r="H52" s="700"/>
      <c r="I52" s="700"/>
      <c r="J52" s="700"/>
      <c r="K52" s="700"/>
      <c r="L52" s="700"/>
      <c r="M52" s="700"/>
      <c r="N52" s="700"/>
      <c r="O52" s="700"/>
      <c r="P52" s="700"/>
      <c r="Q52" s="700"/>
      <c r="R52" s="700"/>
      <c r="S52" s="700"/>
      <c r="T52" s="700"/>
      <c r="U52" s="700"/>
      <c r="V52" s="700"/>
      <c r="W52" s="700"/>
      <c r="X52" s="700"/>
      <c r="Y52" s="700"/>
      <c r="Z52" s="700"/>
      <c r="AA52" s="700"/>
      <c r="AB52" s="700"/>
      <c r="AC52" s="700"/>
      <c r="AD52" s="700"/>
      <c r="AE52" s="700"/>
      <c r="AF52" s="700"/>
      <c r="AG52" s="700"/>
      <c r="AH52" s="700"/>
      <c r="AI52" s="700"/>
      <c r="AJ52" s="700"/>
      <c r="AK52" s="700"/>
    </row>
    <row r="53" spans="1:37" ht="16.5" hidden="1" customHeight="1" x14ac:dyDescent="0.3">
      <c r="A53" s="700"/>
      <c r="B53" s="700"/>
      <c r="C53" s="700"/>
      <c r="D53" s="700"/>
      <c r="E53" s="700"/>
      <c r="F53" s="700"/>
      <c r="G53" s="700"/>
      <c r="H53" s="700"/>
      <c r="I53" s="700"/>
      <c r="J53" s="700"/>
      <c r="K53" s="700"/>
      <c r="L53" s="700"/>
      <c r="M53" s="700"/>
      <c r="N53" s="700"/>
      <c r="O53" s="700"/>
      <c r="P53" s="700"/>
      <c r="Q53" s="700"/>
      <c r="R53" s="700"/>
      <c r="S53" s="700"/>
      <c r="T53" s="700"/>
      <c r="U53" s="700"/>
      <c r="V53" s="700"/>
      <c r="W53" s="700"/>
      <c r="X53" s="700"/>
      <c r="Y53" s="700"/>
      <c r="Z53" s="700"/>
      <c r="AA53" s="700"/>
      <c r="AB53" s="700"/>
      <c r="AC53" s="700"/>
      <c r="AD53" s="700"/>
      <c r="AE53" s="700"/>
      <c r="AF53" s="700"/>
      <c r="AG53" s="700"/>
      <c r="AH53" s="700"/>
      <c r="AI53" s="700"/>
      <c r="AJ53" s="700"/>
      <c r="AK53" s="700"/>
    </row>
    <row r="54" spans="1:37" ht="6" hidden="1" customHeight="1" x14ac:dyDescent="0.3">
      <c r="A54" s="700"/>
      <c r="B54" s="700"/>
      <c r="C54" s="700"/>
      <c r="D54" s="700"/>
      <c r="E54" s="700"/>
      <c r="F54" s="700"/>
      <c r="G54" s="700"/>
      <c r="H54" s="700"/>
      <c r="I54" s="700"/>
      <c r="J54" s="700"/>
      <c r="K54" s="700"/>
      <c r="L54" s="700"/>
      <c r="M54" s="700"/>
      <c r="N54" s="700"/>
      <c r="O54" s="700"/>
      <c r="P54" s="700"/>
      <c r="Q54" s="700"/>
      <c r="R54" s="700"/>
      <c r="S54" s="700"/>
      <c r="T54" s="700"/>
      <c r="U54" s="700"/>
      <c r="V54" s="700"/>
      <c r="W54" s="700"/>
      <c r="X54" s="700"/>
      <c r="Y54" s="700"/>
      <c r="Z54" s="700"/>
      <c r="AA54" s="700"/>
      <c r="AB54" s="700"/>
      <c r="AC54" s="700"/>
      <c r="AD54" s="700"/>
      <c r="AE54" s="700"/>
      <c r="AF54" s="700"/>
      <c r="AG54" s="700"/>
      <c r="AH54" s="700"/>
      <c r="AI54" s="700"/>
      <c r="AJ54" s="700"/>
      <c r="AK54" s="700"/>
    </row>
    <row r="55" spans="1:37" ht="30.75" hidden="1" customHeight="1" thickBot="1" x14ac:dyDescent="0.35">
      <c r="A55" s="847" t="s">
        <v>0</v>
      </c>
      <c r="B55" s="847"/>
      <c r="C55" s="847"/>
      <c r="D55" s="847"/>
      <c r="E55" s="847"/>
      <c r="F55" s="847"/>
      <c r="G55" s="847"/>
      <c r="H55" s="847"/>
      <c r="I55" s="847"/>
      <c r="J55" s="847"/>
      <c r="K55" s="847"/>
      <c r="L55" s="847"/>
      <c r="M55" s="847"/>
      <c r="N55" s="847"/>
      <c r="O55" s="847"/>
      <c r="P55" s="847"/>
      <c r="Q55" s="847"/>
      <c r="R55" s="847"/>
      <c r="S55" s="847"/>
      <c r="T55" s="847"/>
      <c r="U55" s="847"/>
      <c r="V55" s="847"/>
      <c r="W55" s="847"/>
      <c r="X55" s="847"/>
      <c r="Y55" s="847"/>
      <c r="Z55" s="847"/>
      <c r="AA55" s="847"/>
      <c r="AB55" s="847"/>
      <c r="AC55" s="847"/>
      <c r="AD55" s="847"/>
      <c r="AE55" s="847"/>
      <c r="AF55" s="847"/>
      <c r="AG55" s="847"/>
      <c r="AH55" s="847"/>
      <c r="AI55" s="847"/>
      <c r="AJ55" s="847"/>
      <c r="AK55" s="847"/>
    </row>
    <row r="56" spans="1:37" ht="29.25" hidden="1" customHeight="1" x14ac:dyDescent="0.3">
      <c r="A56" s="882" t="s">
        <v>26</v>
      </c>
      <c r="B56" s="885" t="s">
        <v>2</v>
      </c>
      <c r="C56" s="886"/>
      <c r="D56" s="886"/>
      <c r="E56" s="886"/>
      <c r="F56" s="886"/>
      <c r="G56" s="887"/>
      <c r="H56" s="888" t="s">
        <v>3</v>
      </c>
      <c r="I56" s="889"/>
      <c r="J56" s="889"/>
      <c r="K56" s="889"/>
      <c r="L56" s="889"/>
      <c r="M56" s="889"/>
      <c r="N56" s="889"/>
      <c r="O56" s="889"/>
      <c r="P56" s="889"/>
      <c r="Q56" s="889"/>
      <c r="R56" s="889"/>
      <c r="S56" s="889"/>
      <c r="T56" s="889"/>
      <c r="U56" s="889"/>
      <c r="V56" s="889"/>
      <c r="W56" s="889"/>
      <c r="X56" s="889"/>
      <c r="Y56" s="889"/>
      <c r="Z56" s="889"/>
      <c r="AA56" s="889"/>
      <c r="AB56" s="889"/>
      <c r="AC56" s="889"/>
      <c r="AD56" s="889"/>
      <c r="AE56" s="889"/>
      <c r="AF56" s="889"/>
      <c r="AG56" s="889"/>
      <c r="AH56" s="889"/>
      <c r="AI56" s="889"/>
      <c r="AJ56" s="890"/>
      <c r="AK56" s="857" t="s">
        <v>4</v>
      </c>
    </row>
    <row r="57" spans="1:37" ht="29.25" hidden="1" customHeight="1" x14ac:dyDescent="0.3">
      <c r="A57" s="883"/>
      <c r="B57" s="860" t="s">
        <v>5</v>
      </c>
      <c r="C57" s="863" t="s">
        <v>6</v>
      </c>
      <c r="D57" s="863" t="s">
        <v>7</v>
      </c>
      <c r="E57" s="863" t="s">
        <v>8</v>
      </c>
      <c r="F57" s="863" t="s">
        <v>9</v>
      </c>
      <c r="G57" s="869" t="s">
        <v>21</v>
      </c>
      <c r="H57" s="876" t="s">
        <v>5</v>
      </c>
      <c r="I57" s="863" t="s">
        <v>7</v>
      </c>
      <c r="J57" s="863" t="s">
        <v>8</v>
      </c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872" t="s">
        <v>9</v>
      </c>
      <c r="W57" s="873"/>
      <c r="X57" s="873"/>
      <c r="Y57" s="873"/>
      <c r="Z57" s="873"/>
      <c r="AA57" s="873"/>
      <c r="AB57" s="873"/>
      <c r="AC57" s="873"/>
      <c r="AD57" s="873"/>
      <c r="AE57" s="873"/>
      <c r="AF57" s="873"/>
      <c r="AG57" s="873"/>
      <c r="AH57" s="873"/>
      <c r="AI57" s="874"/>
      <c r="AJ57" s="839" t="s">
        <v>21</v>
      </c>
      <c r="AK57" s="858"/>
    </row>
    <row r="58" spans="1:37" ht="24.75" hidden="1" customHeight="1" x14ac:dyDescent="0.3">
      <c r="A58" s="883"/>
      <c r="B58" s="861"/>
      <c r="C58" s="864"/>
      <c r="D58" s="864"/>
      <c r="E58" s="864"/>
      <c r="F58" s="864"/>
      <c r="G58" s="870"/>
      <c r="H58" s="877"/>
      <c r="I58" s="864"/>
      <c r="J58" s="864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842" t="s">
        <v>5</v>
      </c>
      <c r="W58" s="844" t="s">
        <v>11</v>
      </c>
      <c r="X58" s="845"/>
      <c r="Y58" s="845"/>
      <c r="Z58" s="845"/>
      <c r="AA58" s="845"/>
      <c r="AB58" s="845"/>
      <c r="AC58" s="845"/>
      <c r="AD58" s="845"/>
      <c r="AE58" s="78"/>
      <c r="AF58" s="78"/>
      <c r="AG58" s="78"/>
      <c r="AH58" s="844" t="s">
        <v>12</v>
      </c>
      <c r="AI58" s="846"/>
      <c r="AJ58" s="840"/>
      <c r="AK58" s="858"/>
    </row>
    <row r="59" spans="1:37" ht="24.75" hidden="1" customHeight="1" thickBot="1" x14ac:dyDescent="0.35">
      <c r="A59" s="884"/>
      <c r="B59" s="862"/>
      <c r="C59" s="865"/>
      <c r="D59" s="865"/>
      <c r="E59" s="865"/>
      <c r="F59" s="865"/>
      <c r="G59" s="871"/>
      <c r="H59" s="878"/>
      <c r="I59" s="865"/>
      <c r="J59" s="865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843"/>
      <c r="W59" s="55" t="s">
        <v>13</v>
      </c>
      <c r="X59" s="55" t="s">
        <v>14</v>
      </c>
      <c r="Y59" s="55"/>
      <c r="Z59" s="55" t="s">
        <v>15</v>
      </c>
      <c r="AA59" s="55" t="s">
        <v>16</v>
      </c>
      <c r="AB59" s="55" t="s">
        <v>17</v>
      </c>
      <c r="AC59" s="55" t="s">
        <v>27</v>
      </c>
      <c r="AD59" s="55" t="s">
        <v>19</v>
      </c>
      <c r="AE59" s="55" t="s">
        <v>28</v>
      </c>
      <c r="AF59" s="55"/>
      <c r="AG59" s="55"/>
      <c r="AH59" s="55" t="s">
        <v>13</v>
      </c>
      <c r="AI59" s="55" t="s">
        <v>21</v>
      </c>
      <c r="AJ59" s="841"/>
      <c r="AK59" s="859"/>
    </row>
    <row r="60" spans="1:37" ht="54.75" hidden="1" customHeight="1" thickBot="1" x14ac:dyDescent="0.35">
      <c r="A60" s="56" t="s">
        <v>29</v>
      </c>
      <c r="B60" s="57">
        <f>C60+F60</f>
        <v>2859927</v>
      </c>
      <c r="C60" s="58"/>
      <c r="D60" s="58"/>
      <c r="E60" s="58"/>
      <c r="F60" s="58">
        <v>2859927</v>
      </c>
      <c r="G60" s="59"/>
      <c r="H60" s="60">
        <f>V60</f>
        <v>66770</v>
      </c>
      <c r="I60" s="58"/>
      <c r="J60" s="113"/>
      <c r="K60" s="113"/>
      <c r="L60" s="113"/>
      <c r="M60" s="113"/>
      <c r="N60" s="113"/>
      <c r="O60" s="113"/>
      <c r="P60" s="113"/>
      <c r="Q60" s="113"/>
      <c r="R60" s="113"/>
      <c r="S60" s="113"/>
      <c r="T60" s="113"/>
      <c r="U60" s="113"/>
      <c r="V60" s="58">
        <f>W60+AH60</f>
        <v>66770</v>
      </c>
      <c r="W60" s="61">
        <f>SUM(X60:AE60)</f>
        <v>66770</v>
      </c>
      <c r="X60" s="61">
        <v>0</v>
      </c>
      <c r="Y60" s="61"/>
      <c r="Z60" s="61">
        <v>66770</v>
      </c>
      <c r="AA60" s="61"/>
      <c r="AB60" s="61"/>
      <c r="AC60" s="61"/>
      <c r="AD60" s="61"/>
      <c r="AE60" s="61"/>
      <c r="AF60" s="61"/>
      <c r="AG60" s="61"/>
      <c r="AH60" s="61"/>
      <c r="AI60" s="61"/>
      <c r="AJ60" s="59"/>
      <c r="AK60" s="123">
        <f>B60-H60</f>
        <v>2793157</v>
      </c>
    </row>
    <row r="61" spans="1:37" ht="30.75" hidden="1" customHeight="1" thickBot="1" x14ac:dyDescent="0.35">
      <c r="A61" s="7" t="s">
        <v>23</v>
      </c>
      <c r="B61" s="894">
        <f>B60</f>
        <v>2859927</v>
      </c>
      <c r="C61" s="895"/>
      <c r="D61" s="895"/>
      <c r="E61" s="895"/>
      <c r="F61" s="895"/>
      <c r="G61" s="63"/>
      <c r="H61" s="669" t="s">
        <v>24</v>
      </c>
      <c r="I61" s="670"/>
      <c r="J61" s="670"/>
      <c r="K61" s="670"/>
      <c r="L61" s="670"/>
      <c r="M61" s="670"/>
      <c r="N61" s="670"/>
      <c r="O61" s="670"/>
      <c r="P61" s="670"/>
      <c r="Q61" s="670"/>
      <c r="R61" s="670"/>
      <c r="S61" s="670"/>
      <c r="T61" s="670"/>
      <c r="U61" s="670"/>
      <c r="V61" s="670"/>
      <c r="W61" s="671"/>
      <c r="X61" s="894">
        <f>H60</f>
        <v>66770</v>
      </c>
      <c r="Y61" s="895"/>
      <c r="Z61" s="895"/>
      <c r="AA61" s="895"/>
      <c r="AB61" s="895"/>
      <c r="AC61" s="895"/>
      <c r="AD61" s="895"/>
      <c r="AE61" s="895"/>
      <c r="AF61" s="895"/>
      <c r="AG61" s="895"/>
      <c r="AH61" s="895"/>
      <c r="AI61" s="896"/>
      <c r="AJ61" s="65"/>
      <c r="AK61" s="124">
        <f>B61-X61</f>
        <v>2793157</v>
      </c>
    </row>
    <row r="62" spans="1:37" ht="30.75" hidden="1" customHeight="1" x14ac:dyDescent="0.3">
      <c r="AJ62" s="118"/>
      <c r="AK62" s="119"/>
    </row>
    <row r="63" spans="1:37" ht="36" hidden="1" customHeight="1" x14ac:dyDescent="0.3">
      <c r="I63" s="125"/>
      <c r="J63" s="125"/>
      <c r="K63" s="125"/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V63" s="126" t="s">
        <v>30</v>
      </c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8"/>
      <c r="AK63" s="68" t="e">
        <f>#REF!+AK61</f>
        <v>#REF!</v>
      </c>
    </row>
    <row r="64" spans="1:37" hidden="1" x14ac:dyDescent="0.3">
      <c r="AJ64" s="118"/>
      <c r="AK64" s="118"/>
    </row>
    <row r="65" spans="9:37" ht="30.75" hidden="1" customHeight="1" x14ac:dyDescent="0.3">
      <c r="AJ65" s="118"/>
      <c r="AK65" s="119"/>
    </row>
    <row r="66" spans="9:37" ht="36" hidden="1" customHeight="1" x14ac:dyDescent="0.3">
      <c r="I66" s="125"/>
      <c r="J66" s="125"/>
      <c r="K66" s="125"/>
      <c r="L66" s="125"/>
      <c r="M66" s="125"/>
      <c r="N66" s="125"/>
      <c r="O66" s="125"/>
      <c r="P66" s="125"/>
      <c r="Q66" s="125"/>
      <c r="R66" s="125"/>
      <c r="S66" s="125"/>
      <c r="T66" s="125"/>
      <c r="U66" s="125"/>
      <c r="V66" s="126" t="s">
        <v>30</v>
      </c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8"/>
      <c r="AK66" s="68" t="e">
        <f>#REF!+#REF!</f>
        <v>#REF!</v>
      </c>
    </row>
  </sheetData>
  <mergeCells count="71">
    <mergeCell ref="B8:G8"/>
    <mergeCell ref="B61:F61"/>
    <mergeCell ref="H61:W61"/>
    <mergeCell ref="X61:AI61"/>
    <mergeCell ref="I57:I59"/>
    <mergeCell ref="J57:J59"/>
    <mergeCell ref="V57:AI57"/>
    <mergeCell ref="B33:F33"/>
    <mergeCell ref="H33:W33"/>
    <mergeCell ref="X33:AI33"/>
    <mergeCell ref="A52:AK54"/>
    <mergeCell ref="A55:AK55"/>
    <mergeCell ref="A56:A59"/>
    <mergeCell ref="B56:G56"/>
    <mergeCell ref="H56:AJ56"/>
    <mergeCell ref="AK56:AK59"/>
    <mergeCell ref="B57:B59"/>
    <mergeCell ref="AJ57:AJ59"/>
    <mergeCell ref="V58:V59"/>
    <mergeCell ref="W58:AD58"/>
    <mergeCell ref="AH58:AI58"/>
    <mergeCell ref="C57:C59"/>
    <mergeCell ref="D57:D59"/>
    <mergeCell ref="E57:E59"/>
    <mergeCell ref="F57:F59"/>
    <mergeCell ref="G57:G59"/>
    <mergeCell ref="H57:H59"/>
    <mergeCell ref="J29:J31"/>
    <mergeCell ref="V29:AI29"/>
    <mergeCell ref="AJ29:AJ31"/>
    <mergeCell ref="V30:V31"/>
    <mergeCell ref="W30:AD30"/>
    <mergeCell ref="AH30:AI30"/>
    <mergeCell ref="H29:H31"/>
    <mergeCell ref="H8:V8"/>
    <mergeCell ref="W8:AH8"/>
    <mergeCell ref="A24:AK26"/>
    <mergeCell ref="A27:AK27"/>
    <mergeCell ref="A28:A31"/>
    <mergeCell ref="B28:G28"/>
    <mergeCell ref="H28:AJ28"/>
    <mergeCell ref="AK28:AK31"/>
    <mergeCell ref="B29:B31"/>
    <mergeCell ref="C29:C31"/>
    <mergeCell ref="D29:D31"/>
    <mergeCell ref="E29:E31"/>
    <mergeCell ref="F29:F31"/>
    <mergeCell ref="G29:G31"/>
    <mergeCell ref="I29:I31"/>
    <mergeCell ref="A1:AK1"/>
    <mergeCell ref="A2:AK2"/>
    <mergeCell ref="A3:A6"/>
    <mergeCell ref="B3:G3"/>
    <mergeCell ref="H3:AJ3"/>
    <mergeCell ref="AK3:AK6"/>
    <mergeCell ref="B4:B6"/>
    <mergeCell ref="C4:C6"/>
    <mergeCell ref="D4:D6"/>
    <mergeCell ref="E4:E6"/>
    <mergeCell ref="F4:F6"/>
    <mergeCell ref="G4:G6"/>
    <mergeCell ref="V4:AI4"/>
    <mergeCell ref="J5:J6"/>
    <mergeCell ref="H4:H6"/>
    <mergeCell ref="I4:I6"/>
    <mergeCell ref="J4:U4"/>
    <mergeCell ref="AJ4:AJ6"/>
    <mergeCell ref="K5:T5"/>
    <mergeCell ref="V5:V6"/>
    <mergeCell ref="W5:AD5"/>
    <mergeCell ref="AH5:AI5"/>
  </mergeCells>
  <phoneticPr fontId="3" type="noConversion"/>
  <printOptions horizontalCentered="1"/>
  <pageMargins left="0.19685039370078741" right="0.19685039370078741" top="0.19685039370078741" bottom="0.19685039370078741" header="0.19685039370078741" footer="0.19685039370078741"/>
  <pageSetup paperSize="9" scale="76"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rgb="FF7030A0"/>
  </sheetPr>
  <dimension ref="A1:W33"/>
  <sheetViews>
    <sheetView zoomScaleNormal="100" zoomScaleSheetLayoutView="90" workbookViewId="0">
      <selection activeCell="R28" sqref="R28"/>
    </sheetView>
  </sheetViews>
  <sheetFormatPr defaultRowHeight="16.5" x14ac:dyDescent="0.3"/>
  <cols>
    <col min="1" max="1" width="8.625" style="70" customWidth="1"/>
    <col min="2" max="2" width="9.5" style="70" customWidth="1"/>
    <col min="3" max="3" width="12.75" style="129" customWidth="1"/>
    <col min="4" max="9" width="12.375" style="129" customWidth="1"/>
    <col min="10" max="15" width="10.375" style="129" customWidth="1"/>
    <col min="18" max="18" width="10.5" bestFit="1" customWidth="1"/>
  </cols>
  <sheetData>
    <row r="1" spans="1:23" ht="36" customHeight="1" x14ac:dyDescent="0.3">
      <c r="A1" s="699" t="s">
        <v>870</v>
      </c>
      <c r="B1" s="699"/>
      <c r="C1" s="699"/>
      <c r="D1" s="699"/>
      <c r="E1" s="699"/>
      <c r="F1" s="699"/>
      <c r="G1" s="699"/>
      <c r="H1" s="699"/>
      <c r="I1" s="699"/>
      <c r="J1" s="699"/>
      <c r="K1" s="699"/>
      <c r="L1" s="699"/>
      <c r="M1" s="699"/>
      <c r="N1" s="699"/>
      <c r="O1" s="699"/>
      <c r="P1" s="39"/>
      <c r="Q1" s="39"/>
      <c r="R1" s="39"/>
      <c r="S1" s="39"/>
      <c r="T1" s="39"/>
      <c r="U1" s="39"/>
      <c r="V1" s="39"/>
      <c r="W1" s="39"/>
    </row>
    <row r="2" spans="1:23" ht="23.25" thickBot="1" x14ac:dyDescent="0.35">
      <c r="A2" s="908" t="s">
        <v>31</v>
      </c>
      <c r="B2" s="908"/>
      <c r="C2" s="80"/>
      <c r="D2" s="80"/>
      <c r="E2" s="80"/>
      <c r="F2" s="80"/>
      <c r="G2" s="80"/>
      <c r="H2" s="80"/>
      <c r="I2" s="80"/>
      <c r="J2" s="80"/>
      <c r="K2" s="80"/>
      <c r="L2" s="80"/>
      <c r="M2" s="905" t="s">
        <v>32</v>
      </c>
      <c r="N2" s="905"/>
      <c r="O2" s="905"/>
      <c r="P2" s="13"/>
      <c r="Q2" s="13"/>
      <c r="R2" s="13"/>
      <c r="S2" s="13"/>
      <c r="T2" s="13"/>
      <c r="U2" s="13"/>
      <c r="V2" s="13"/>
      <c r="W2" s="13"/>
    </row>
    <row r="3" spans="1:23" ht="21" customHeight="1" thickBot="1" x14ac:dyDescent="0.35">
      <c r="A3" s="739" t="s">
        <v>33</v>
      </c>
      <c r="B3" s="740"/>
      <c r="C3" s="140" t="s">
        <v>34</v>
      </c>
      <c r="D3" s="140">
        <v>1</v>
      </c>
      <c r="E3" s="140">
        <v>2</v>
      </c>
      <c r="F3" s="140">
        <v>3</v>
      </c>
      <c r="G3" s="140">
        <v>4</v>
      </c>
      <c r="H3" s="140">
        <v>5</v>
      </c>
      <c r="I3" s="140">
        <v>6</v>
      </c>
      <c r="J3" s="140">
        <v>7</v>
      </c>
      <c r="K3" s="140">
        <v>8</v>
      </c>
      <c r="L3" s="140">
        <v>9</v>
      </c>
      <c r="M3" s="140">
        <v>10</v>
      </c>
      <c r="N3" s="140">
        <v>11</v>
      </c>
      <c r="O3" s="141">
        <v>12</v>
      </c>
    </row>
    <row r="4" spans="1:23" ht="17.25" customHeight="1" x14ac:dyDescent="0.3">
      <c r="A4" s="744" t="s">
        <v>904</v>
      </c>
      <c r="B4" s="163" t="s">
        <v>35</v>
      </c>
      <c r="C4" s="144">
        <f>SUM(D4:O4)</f>
        <v>420471</v>
      </c>
      <c r="D4" s="168">
        <f t="shared" ref="D4:O4" si="0">SUM(D5:D7)</f>
        <v>35000</v>
      </c>
      <c r="E4" s="168">
        <f t="shared" si="0"/>
        <v>35000</v>
      </c>
      <c r="F4" s="168">
        <f t="shared" si="0"/>
        <v>35000</v>
      </c>
      <c r="G4" s="168">
        <f t="shared" si="0"/>
        <v>35000</v>
      </c>
      <c r="H4" s="168">
        <f t="shared" si="0"/>
        <v>35000</v>
      </c>
      <c r="I4" s="168">
        <f t="shared" si="0"/>
        <v>35252</v>
      </c>
      <c r="J4" s="168">
        <f t="shared" si="0"/>
        <v>35000</v>
      </c>
      <c r="K4" s="168">
        <f t="shared" si="0"/>
        <v>35000</v>
      </c>
      <c r="L4" s="168">
        <f t="shared" si="0"/>
        <v>35000</v>
      </c>
      <c r="M4" s="168">
        <f t="shared" si="0"/>
        <v>35000</v>
      </c>
      <c r="N4" s="168">
        <f t="shared" si="0"/>
        <v>35000</v>
      </c>
      <c r="O4" s="560">
        <f t="shared" si="0"/>
        <v>35219</v>
      </c>
    </row>
    <row r="5" spans="1:23" x14ac:dyDescent="0.3">
      <c r="A5" s="745"/>
      <c r="B5" s="164" t="s">
        <v>36</v>
      </c>
      <c r="C5" s="145">
        <f>SUM(D5:O5)</f>
        <v>420000</v>
      </c>
      <c r="D5" s="41">
        <v>35000</v>
      </c>
      <c r="E5" s="41">
        <v>35000</v>
      </c>
      <c r="F5" s="41">
        <v>35000</v>
      </c>
      <c r="G5" s="41">
        <v>35000</v>
      </c>
      <c r="H5" s="41">
        <v>35000</v>
      </c>
      <c r="I5" s="41">
        <v>35000</v>
      </c>
      <c r="J5" s="41">
        <v>35000</v>
      </c>
      <c r="K5" s="41">
        <v>35000</v>
      </c>
      <c r="L5" s="41">
        <v>35000</v>
      </c>
      <c r="M5" s="41">
        <v>35000</v>
      </c>
      <c r="N5" s="41">
        <v>35000</v>
      </c>
      <c r="O5" s="169">
        <v>35000</v>
      </c>
    </row>
    <row r="6" spans="1:23" x14ac:dyDescent="0.3">
      <c r="A6" s="746"/>
      <c r="B6" s="165" t="s">
        <v>106</v>
      </c>
      <c r="C6" s="170"/>
      <c r="D6" s="146"/>
      <c r="E6" s="146"/>
      <c r="F6" s="146"/>
      <c r="G6" s="146"/>
      <c r="H6" s="146"/>
      <c r="I6" s="146"/>
      <c r="J6" s="146"/>
      <c r="K6" s="146"/>
      <c r="L6" s="146"/>
      <c r="M6" s="146"/>
      <c r="N6" s="146"/>
      <c r="O6" s="171"/>
    </row>
    <row r="7" spans="1:23" ht="17.25" thickBot="1" x14ac:dyDescent="0.35">
      <c r="A7" s="747"/>
      <c r="B7" s="166" t="s">
        <v>105</v>
      </c>
      <c r="C7" s="147">
        <f>SUM(D7:O7)</f>
        <v>471</v>
      </c>
      <c r="D7" s="148"/>
      <c r="E7" s="148"/>
      <c r="F7" s="148"/>
      <c r="G7" s="148"/>
      <c r="H7" s="148"/>
      <c r="I7" s="148">
        <v>252</v>
      </c>
      <c r="J7" s="148"/>
      <c r="K7" s="148"/>
      <c r="L7" s="148"/>
      <c r="M7" s="148"/>
      <c r="N7" s="148"/>
      <c r="O7" s="172">
        <v>219</v>
      </c>
    </row>
    <row r="8" spans="1:23" x14ac:dyDescent="0.3">
      <c r="A8" s="748" t="s">
        <v>905</v>
      </c>
      <c r="B8" s="167" t="s">
        <v>35</v>
      </c>
      <c r="C8" s="149">
        <f>SUM(C9:C10)</f>
        <v>414123</v>
      </c>
      <c r="D8" s="751"/>
      <c r="E8" s="752"/>
      <c r="F8" s="752"/>
      <c r="G8" s="752"/>
      <c r="H8" s="752"/>
      <c r="I8" s="752"/>
      <c r="J8" s="752"/>
      <c r="K8" s="752"/>
      <c r="L8" s="752"/>
      <c r="M8" s="752"/>
      <c r="N8" s="752"/>
      <c r="O8" s="753"/>
    </row>
    <row r="9" spans="1:23" ht="17.25" customHeight="1" x14ac:dyDescent="0.3">
      <c r="A9" s="749"/>
      <c r="B9" s="164" t="s">
        <v>36</v>
      </c>
      <c r="C9" s="150">
        <v>414123</v>
      </c>
      <c r="D9" s="751"/>
      <c r="E9" s="752"/>
      <c r="F9" s="752"/>
      <c r="G9" s="752"/>
      <c r="H9" s="752"/>
      <c r="I9" s="752"/>
      <c r="J9" s="752"/>
      <c r="K9" s="752"/>
      <c r="L9" s="752"/>
      <c r="M9" s="752"/>
      <c r="N9" s="752"/>
      <c r="O9" s="753"/>
    </row>
    <row r="10" spans="1:23" ht="17.25" thickBot="1" x14ac:dyDescent="0.35">
      <c r="A10" s="750"/>
      <c r="B10" s="165" t="s">
        <v>37</v>
      </c>
      <c r="C10" s="146"/>
      <c r="D10" s="751"/>
      <c r="E10" s="752"/>
      <c r="F10" s="752"/>
      <c r="G10" s="752"/>
      <c r="H10" s="752"/>
      <c r="I10" s="752"/>
      <c r="J10" s="752"/>
      <c r="K10" s="752"/>
      <c r="L10" s="752"/>
      <c r="M10" s="752"/>
      <c r="N10" s="752"/>
      <c r="O10" s="753"/>
    </row>
    <row r="11" spans="1:23" ht="17.25" thickBot="1" x14ac:dyDescent="0.35">
      <c r="A11" s="757" t="s">
        <v>38</v>
      </c>
      <c r="B11" s="758"/>
      <c r="C11" s="151">
        <f>SUM(C4+C8)</f>
        <v>834594</v>
      </c>
      <c r="D11" s="754"/>
      <c r="E11" s="755"/>
      <c r="F11" s="755"/>
      <c r="G11" s="755"/>
      <c r="H11" s="755"/>
      <c r="I11" s="755"/>
      <c r="J11" s="755"/>
      <c r="K11" s="755"/>
      <c r="L11" s="755"/>
      <c r="M11" s="755"/>
      <c r="N11" s="755"/>
      <c r="O11" s="756"/>
    </row>
    <row r="12" spans="1:23" ht="23.25" customHeight="1" thickBot="1" x14ac:dyDescent="0.35">
      <c r="A12" s="903" t="s">
        <v>39</v>
      </c>
      <c r="B12" s="904"/>
      <c r="C12" s="385"/>
      <c r="D12" s="385"/>
      <c r="E12" s="385"/>
      <c r="F12" s="385"/>
      <c r="G12" s="385"/>
      <c r="H12" s="385"/>
      <c r="I12" s="385"/>
      <c r="J12" s="385"/>
      <c r="K12" s="385"/>
      <c r="L12" s="385"/>
      <c r="M12" s="906" t="s">
        <v>32</v>
      </c>
      <c r="N12" s="906"/>
      <c r="O12" s="907"/>
    </row>
    <row r="13" spans="1:23" ht="21" customHeight="1" thickBot="1" x14ac:dyDescent="0.35">
      <c r="A13" s="897" t="s">
        <v>33</v>
      </c>
      <c r="B13" s="898"/>
      <c r="C13" s="14" t="s">
        <v>34</v>
      </c>
      <c r="D13" s="14">
        <v>1</v>
      </c>
      <c r="E13" s="14">
        <v>2</v>
      </c>
      <c r="F13" s="14">
        <v>3</v>
      </c>
      <c r="G13" s="14">
        <v>4</v>
      </c>
      <c r="H13" s="14">
        <v>5</v>
      </c>
      <c r="I13" s="14">
        <v>6</v>
      </c>
      <c r="J13" s="14">
        <v>7</v>
      </c>
      <c r="K13" s="14">
        <v>8</v>
      </c>
      <c r="L13" s="14">
        <v>9</v>
      </c>
      <c r="M13" s="14">
        <v>10</v>
      </c>
      <c r="N13" s="14">
        <v>11</v>
      </c>
      <c r="O13" s="81">
        <v>12</v>
      </c>
    </row>
    <row r="14" spans="1:23" ht="19.5" customHeight="1" x14ac:dyDescent="0.3">
      <c r="A14" s="899" t="s">
        <v>40</v>
      </c>
      <c r="B14" s="900"/>
      <c r="C14" s="173">
        <f>SUM(D14:O14)</f>
        <v>514300</v>
      </c>
      <c r="D14" s="173">
        <f>SUM(D15:D16)</f>
        <v>0</v>
      </c>
      <c r="E14" s="173">
        <f t="shared" ref="E14:O14" si="1">SUM(E15:E16)</f>
        <v>0</v>
      </c>
      <c r="F14" s="173">
        <f t="shared" si="1"/>
        <v>0</v>
      </c>
      <c r="G14" s="173">
        <f t="shared" si="1"/>
        <v>0</v>
      </c>
      <c r="H14" s="173">
        <f t="shared" si="1"/>
        <v>14060</v>
      </c>
      <c r="I14" s="173">
        <f t="shared" si="1"/>
        <v>0</v>
      </c>
      <c r="J14" s="173">
        <v>0</v>
      </c>
      <c r="K14" s="173">
        <f t="shared" si="1"/>
        <v>0</v>
      </c>
      <c r="L14" s="173">
        <f t="shared" si="1"/>
        <v>500240</v>
      </c>
      <c r="M14" s="173">
        <f t="shared" si="1"/>
        <v>0</v>
      </c>
      <c r="N14" s="173">
        <f t="shared" si="1"/>
        <v>0</v>
      </c>
      <c r="O14" s="386">
        <f t="shared" si="1"/>
        <v>0</v>
      </c>
    </row>
    <row r="15" spans="1:23" ht="19.5" customHeight="1" x14ac:dyDescent="0.3">
      <c r="A15" s="909"/>
      <c r="B15" s="16" t="s">
        <v>100</v>
      </c>
      <c r="C15" s="17"/>
      <c r="D15" s="17"/>
      <c r="E15" s="17"/>
      <c r="F15" s="17"/>
      <c r="G15" s="17"/>
      <c r="H15" s="17"/>
      <c r="I15" s="17"/>
      <c r="J15" s="174"/>
      <c r="K15" s="17"/>
      <c r="L15" s="174"/>
      <c r="M15" s="17"/>
      <c r="N15" s="17"/>
      <c r="O15" s="175"/>
    </row>
    <row r="16" spans="1:23" ht="19.5" customHeight="1" x14ac:dyDescent="0.3">
      <c r="A16" s="910"/>
      <c r="B16" s="16" t="s">
        <v>118</v>
      </c>
      <c r="C16" s="17"/>
      <c r="D16" s="17"/>
      <c r="E16" s="17"/>
      <c r="F16" s="17"/>
      <c r="G16" s="17"/>
      <c r="H16" s="17">
        <v>14060</v>
      </c>
      <c r="I16" s="17"/>
      <c r="J16" s="17"/>
      <c r="K16" s="174"/>
      <c r="L16" s="17">
        <v>500240</v>
      </c>
      <c r="M16" s="17"/>
      <c r="N16" s="17"/>
      <c r="O16" s="176"/>
    </row>
    <row r="17" spans="1:15" ht="19.5" customHeight="1" x14ac:dyDescent="0.3">
      <c r="A17" s="901" t="s">
        <v>43</v>
      </c>
      <c r="B17" s="902"/>
      <c r="C17" s="177">
        <f t="shared" ref="C17:C26" si="2">SUM(D17:O17)</f>
        <v>0</v>
      </c>
      <c r="D17" s="177">
        <f>D18</f>
        <v>0</v>
      </c>
      <c r="E17" s="177">
        <f t="shared" ref="E17:O17" si="3">E18</f>
        <v>0</v>
      </c>
      <c r="F17" s="177">
        <f t="shared" si="3"/>
        <v>0</v>
      </c>
      <c r="G17" s="177">
        <f t="shared" si="3"/>
        <v>0</v>
      </c>
      <c r="H17" s="177">
        <f t="shared" si="3"/>
        <v>0</v>
      </c>
      <c r="I17" s="177">
        <f t="shared" si="3"/>
        <v>0</v>
      </c>
      <c r="J17" s="177">
        <f t="shared" si="3"/>
        <v>0</v>
      </c>
      <c r="K17" s="177">
        <f t="shared" si="3"/>
        <v>0</v>
      </c>
      <c r="L17" s="177">
        <f t="shared" si="3"/>
        <v>0</v>
      </c>
      <c r="M17" s="177">
        <f t="shared" si="3"/>
        <v>0</v>
      </c>
      <c r="N17" s="177">
        <f t="shared" si="3"/>
        <v>0</v>
      </c>
      <c r="O17" s="178">
        <f t="shared" si="3"/>
        <v>0</v>
      </c>
    </row>
    <row r="18" spans="1:15" ht="19.5" customHeight="1" x14ac:dyDescent="0.3">
      <c r="A18" s="376"/>
      <c r="B18" s="179" t="s">
        <v>44</v>
      </c>
      <c r="C18" s="17">
        <f t="shared" si="2"/>
        <v>0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80"/>
      <c r="O18" s="181"/>
    </row>
    <row r="19" spans="1:15" ht="19.5" customHeight="1" x14ac:dyDescent="0.3">
      <c r="A19" s="901" t="s">
        <v>45</v>
      </c>
      <c r="B19" s="902"/>
      <c r="C19" s="177">
        <f t="shared" si="2"/>
        <v>0</v>
      </c>
      <c r="D19" s="177">
        <f>SUM(D20:D26)</f>
        <v>0</v>
      </c>
      <c r="E19" s="177">
        <f>SUM(E20:E26)</f>
        <v>0</v>
      </c>
      <c r="F19" s="177">
        <f t="shared" ref="F19:O19" si="4">SUM(F20:F26)</f>
        <v>0</v>
      </c>
      <c r="G19" s="177">
        <f t="shared" si="4"/>
        <v>0</v>
      </c>
      <c r="H19" s="177">
        <f t="shared" si="4"/>
        <v>0</v>
      </c>
      <c r="I19" s="177">
        <f t="shared" si="4"/>
        <v>0</v>
      </c>
      <c r="J19" s="177">
        <f t="shared" si="4"/>
        <v>0</v>
      </c>
      <c r="K19" s="177">
        <f t="shared" si="4"/>
        <v>0</v>
      </c>
      <c r="L19" s="177">
        <f t="shared" si="4"/>
        <v>0</v>
      </c>
      <c r="M19" s="177">
        <f t="shared" si="4"/>
        <v>0</v>
      </c>
      <c r="N19" s="177">
        <f t="shared" si="4"/>
        <v>0</v>
      </c>
      <c r="O19" s="178">
        <f t="shared" si="4"/>
        <v>0</v>
      </c>
    </row>
    <row r="20" spans="1:15" ht="19.5" customHeight="1" x14ac:dyDescent="0.3">
      <c r="A20" s="918"/>
      <c r="B20" s="16" t="s">
        <v>46</v>
      </c>
      <c r="C20" s="17">
        <f t="shared" si="2"/>
        <v>0</v>
      </c>
      <c r="D20" s="17"/>
      <c r="E20" s="17"/>
      <c r="F20" s="17"/>
      <c r="G20" s="17"/>
      <c r="H20" s="17"/>
      <c r="I20" s="180"/>
      <c r="J20" s="17"/>
      <c r="K20" s="17"/>
      <c r="L20" s="17"/>
      <c r="M20" s="17"/>
      <c r="N20" s="180"/>
      <c r="O20" s="175"/>
    </row>
    <row r="21" spans="1:15" ht="19.5" customHeight="1" x14ac:dyDescent="0.3">
      <c r="A21" s="919"/>
      <c r="B21" s="17" t="s">
        <v>47</v>
      </c>
      <c r="C21" s="17">
        <f t="shared" si="2"/>
        <v>0</v>
      </c>
      <c r="D21" s="17"/>
      <c r="E21" s="17"/>
      <c r="F21" s="182"/>
      <c r="G21" s="17"/>
      <c r="H21" s="17"/>
      <c r="I21" s="180"/>
      <c r="J21" s="17"/>
      <c r="K21" s="17"/>
      <c r="L21" s="17"/>
      <c r="M21" s="17"/>
      <c r="N21" s="17"/>
      <c r="O21" s="181"/>
    </row>
    <row r="22" spans="1:15" ht="19.5" customHeight="1" x14ac:dyDescent="0.3">
      <c r="A22" s="919"/>
      <c r="B22" s="17" t="s">
        <v>48</v>
      </c>
      <c r="C22" s="17">
        <f t="shared" si="2"/>
        <v>0</v>
      </c>
      <c r="D22" s="17"/>
      <c r="E22" s="17"/>
      <c r="F22" s="180"/>
      <c r="G22" s="16"/>
      <c r="H22" s="17"/>
      <c r="I22" s="17"/>
      <c r="J22" s="17"/>
      <c r="K22" s="17"/>
      <c r="L22" s="17"/>
      <c r="M22" s="17"/>
      <c r="N22" s="17"/>
      <c r="O22" s="181"/>
    </row>
    <row r="23" spans="1:15" ht="19.5" customHeight="1" x14ac:dyDescent="0.3">
      <c r="A23" s="919"/>
      <c r="B23" s="17" t="s">
        <v>49</v>
      </c>
      <c r="C23" s="17">
        <f t="shared" si="2"/>
        <v>0</v>
      </c>
      <c r="D23" s="17"/>
      <c r="E23" s="17"/>
      <c r="F23" s="17"/>
      <c r="G23" s="17"/>
      <c r="H23" s="17"/>
      <c r="I23" s="17"/>
      <c r="J23" s="180"/>
      <c r="K23" s="180"/>
      <c r="L23" s="17"/>
      <c r="M23" s="17"/>
      <c r="N23" s="180"/>
      <c r="O23" s="175"/>
    </row>
    <row r="24" spans="1:15" ht="19.5" customHeight="1" x14ac:dyDescent="0.3">
      <c r="A24" s="919"/>
      <c r="B24" s="183" t="s">
        <v>50</v>
      </c>
      <c r="C24" s="17">
        <f t="shared" si="2"/>
        <v>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5"/>
    </row>
    <row r="25" spans="1:15" ht="19.5" customHeight="1" x14ac:dyDescent="0.3">
      <c r="A25" s="919"/>
      <c r="B25" s="183" t="s">
        <v>20</v>
      </c>
      <c r="C25" s="17">
        <f t="shared" si="2"/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84"/>
    </row>
    <row r="26" spans="1:15" ht="19.5" customHeight="1" x14ac:dyDescent="0.3">
      <c r="A26" s="920"/>
      <c r="B26" s="17" t="s">
        <v>56</v>
      </c>
      <c r="C26" s="17">
        <f t="shared" si="2"/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6"/>
    </row>
    <row r="27" spans="1:15" ht="19.5" customHeight="1" x14ac:dyDescent="0.3">
      <c r="A27" s="901" t="s">
        <v>51</v>
      </c>
      <c r="B27" s="902"/>
      <c r="C27" s="177">
        <f>SUM(C28:C29)</f>
        <v>0</v>
      </c>
      <c r="D27" s="177">
        <f>SUM(D28:D29)</f>
        <v>0</v>
      </c>
      <c r="E27" s="177">
        <v>0</v>
      </c>
      <c r="F27" s="177">
        <f t="shared" ref="F27:O27" si="5">SUM(F28:F29)</f>
        <v>0</v>
      </c>
      <c r="G27" s="177">
        <f t="shared" si="5"/>
        <v>0</v>
      </c>
      <c r="H27" s="177">
        <f t="shared" si="5"/>
        <v>0</v>
      </c>
      <c r="I27" s="177">
        <f t="shared" si="5"/>
        <v>0</v>
      </c>
      <c r="J27" s="177">
        <f t="shared" si="5"/>
        <v>0</v>
      </c>
      <c r="K27" s="177">
        <f t="shared" si="5"/>
        <v>0</v>
      </c>
      <c r="L27" s="177">
        <f t="shared" si="5"/>
        <v>0</v>
      </c>
      <c r="M27" s="177">
        <f t="shared" si="5"/>
        <v>0</v>
      </c>
      <c r="N27" s="177">
        <f t="shared" si="5"/>
        <v>0</v>
      </c>
      <c r="O27" s="178">
        <f t="shared" si="5"/>
        <v>0</v>
      </c>
    </row>
    <row r="28" spans="1:15" ht="19.5" customHeight="1" x14ac:dyDescent="0.3">
      <c r="A28" s="921" t="s">
        <v>51</v>
      </c>
      <c r="B28" s="922"/>
      <c r="C28" s="17">
        <f>SUM(D28:O28)</f>
        <v>0</v>
      </c>
      <c r="D28" s="17"/>
      <c r="E28" s="17"/>
      <c r="F28" s="17"/>
      <c r="G28" s="17"/>
      <c r="H28" s="17"/>
      <c r="I28" s="17"/>
      <c r="J28" s="202"/>
      <c r="K28" s="17"/>
      <c r="L28" s="17"/>
      <c r="M28" s="17"/>
      <c r="N28" s="185"/>
      <c r="O28" s="181"/>
    </row>
    <row r="29" spans="1:15" ht="19.5" customHeight="1" x14ac:dyDescent="0.3">
      <c r="A29" s="921" t="s">
        <v>119</v>
      </c>
      <c r="B29" s="922"/>
      <c r="C29" s="17">
        <f>SUM(D29:O29)</f>
        <v>0</v>
      </c>
      <c r="D29" s="186"/>
      <c r="E29" s="186"/>
      <c r="F29" s="186"/>
      <c r="G29" s="186"/>
      <c r="H29" s="186"/>
      <c r="I29" s="186"/>
      <c r="J29" s="186"/>
      <c r="K29" s="186"/>
      <c r="L29" s="186"/>
      <c r="M29" s="186"/>
      <c r="N29" s="186"/>
      <c r="O29" s="387"/>
    </row>
    <row r="30" spans="1:15" ht="19.5" customHeight="1" x14ac:dyDescent="0.3">
      <c r="A30" s="901" t="s">
        <v>102</v>
      </c>
      <c r="B30" s="902"/>
      <c r="C30" s="177">
        <f>SUM(D30:O30)</f>
        <v>0</v>
      </c>
      <c r="D30" s="177">
        <f t="shared" ref="D30:O30" si="6">D31</f>
        <v>0</v>
      </c>
      <c r="E30" s="177">
        <f t="shared" si="6"/>
        <v>0</v>
      </c>
      <c r="F30" s="177">
        <f t="shared" si="6"/>
        <v>0</v>
      </c>
      <c r="G30" s="177">
        <f t="shared" si="6"/>
        <v>0</v>
      </c>
      <c r="H30" s="177">
        <f t="shared" si="6"/>
        <v>0</v>
      </c>
      <c r="I30" s="177">
        <f t="shared" si="6"/>
        <v>0</v>
      </c>
      <c r="J30" s="177">
        <f t="shared" si="6"/>
        <v>0</v>
      </c>
      <c r="K30" s="177">
        <f t="shared" si="6"/>
        <v>0</v>
      </c>
      <c r="L30" s="177">
        <f t="shared" si="6"/>
        <v>0</v>
      </c>
      <c r="M30" s="177">
        <f t="shared" si="6"/>
        <v>0</v>
      </c>
      <c r="N30" s="177">
        <f t="shared" si="6"/>
        <v>0</v>
      </c>
      <c r="O30" s="178">
        <f t="shared" si="6"/>
        <v>0</v>
      </c>
    </row>
    <row r="31" spans="1:15" ht="19.5" customHeight="1" x14ac:dyDescent="0.3">
      <c r="A31" s="921" t="s">
        <v>101</v>
      </c>
      <c r="B31" s="922"/>
      <c r="C31" s="17">
        <f>SUM(D31:O31)</f>
        <v>0</v>
      </c>
      <c r="D31" s="17">
        <v>0</v>
      </c>
      <c r="E31" s="17">
        <v>0</v>
      </c>
      <c r="F31" s="17">
        <v>0</v>
      </c>
      <c r="G31" s="17">
        <v>0</v>
      </c>
      <c r="H31" s="17"/>
      <c r="I31" s="17">
        <v>0</v>
      </c>
      <c r="J31" s="17">
        <v>0</v>
      </c>
      <c r="K31" s="17"/>
      <c r="L31" s="17">
        <v>0</v>
      </c>
      <c r="M31" s="17">
        <v>0</v>
      </c>
      <c r="N31" s="17">
        <v>0</v>
      </c>
      <c r="O31" s="181">
        <v>0</v>
      </c>
    </row>
    <row r="32" spans="1:15" ht="21" customHeight="1" x14ac:dyDescent="0.3">
      <c r="A32" s="914" t="s">
        <v>38</v>
      </c>
      <c r="B32" s="915"/>
      <c r="C32" s="374">
        <f>C14+C17+C19+C27+C30</f>
        <v>514300</v>
      </c>
      <c r="D32" s="187">
        <f>SUM(D14,D17,D19,D27,D30)</f>
        <v>0</v>
      </c>
      <c r="E32" s="187">
        <f t="shared" ref="E32:O32" si="7">SUM(E14,E17,E19,E27,E30)</f>
        <v>0</v>
      </c>
      <c r="F32" s="187">
        <f t="shared" si="7"/>
        <v>0</v>
      </c>
      <c r="G32" s="187">
        <f t="shared" si="7"/>
        <v>0</v>
      </c>
      <c r="H32" s="187">
        <f t="shared" si="7"/>
        <v>14060</v>
      </c>
      <c r="I32" s="187">
        <f t="shared" si="7"/>
        <v>0</v>
      </c>
      <c r="J32" s="187">
        <f t="shared" si="7"/>
        <v>0</v>
      </c>
      <c r="K32" s="187">
        <f t="shared" si="7"/>
        <v>0</v>
      </c>
      <c r="L32" s="187">
        <f t="shared" si="7"/>
        <v>500240</v>
      </c>
      <c r="M32" s="187">
        <f t="shared" si="7"/>
        <v>0</v>
      </c>
      <c r="N32" s="187">
        <f t="shared" si="7"/>
        <v>0</v>
      </c>
      <c r="O32" s="388">
        <f t="shared" si="7"/>
        <v>0</v>
      </c>
    </row>
    <row r="33" spans="1:15" ht="21" customHeight="1" thickBot="1" x14ac:dyDescent="0.35">
      <c r="A33" s="916" t="s">
        <v>52</v>
      </c>
      <c r="B33" s="917"/>
      <c r="C33" s="375">
        <f>C11-C32</f>
        <v>320294</v>
      </c>
      <c r="D33" s="911"/>
      <c r="E33" s="912"/>
      <c r="F33" s="912"/>
      <c r="G33" s="912"/>
      <c r="H33" s="912"/>
      <c r="I33" s="912"/>
      <c r="J33" s="912"/>
      <c r="K33" s="912"/>
      <c r="L33" s="912"/>
      <c r="M33" s="912"/>
      <c r="N33" s="912"/>
      <c r="O33" s="913"/>
    </row>
  </sheetData>
  <mergeCells count="24">
    <mergeCell ref="D33:O33"/>
    <mergeCell ref="A32:B32"/>
    <mergeCell ref="A33:B33"/>
    <mergeCell ref="A20:A26"/>
    <mergeCell ref="A27:B27"/>
    <mergeCell ref="A30:B30"/>
    <mergeCell ref="A31:B31"/>
    <mergeCell ref="A28:B28"/>
    <mergeCell ref="A29:B29"/>
    <mergeCell ref="A1:O1"/>
    <mergeCell ref="A13:B13"/>
    <mergeCell ref="A14:B14"/>
    <mergeCell ref="A17:B17"/>
    <mergeCell ref="A19:B19"/>
    <mergeCell ref="A3:B3"/>
    <mergeCell ref="A4:A7"/>
    <mergeCell ref="A8:A10"/>
    <mergeCell ref="D8:O11"/>
    <mergeCell ref="A11:B11"/>
    <mergeCell ref="A12:B12"/>
    <mergeCell ref="M2:O2"/>
    <mergeCell ref="M12:O12"/>
    <mergeCell ref="A2:B2"/>
    <mergeCell ref="A15:A16"/>
  </mergeCells>
  <phoneticPr fontId="13" type="noConversion"/>
  <printOptions horizontalCentered="1"/>
  <pageMargins left="0.19685039370078741" right="0.19685039370078741" top="0.19685039370078741" bottom="0.19685039370078741" header="0.19685039370078741" footer="0.19685039370078741"/>
  <pageSetup paperSize="9" scale="79" orientation="landscape" r:id="rId1"/>
  <rowBreaks count="1" manualBreakCount="1">
    <brk id="36" max="19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tabColor rgb="FF7030A0"/>
    <pageSetUpPr fitToPage="1"/>
  </sheetPr>
  <dimension ref="A1:L116"/>
  <sheetViews>
    <sheetView zoomScaleNormal="100" zoomScaleSheetLayoutView="100" workbookViewId="0">
      <selection activeCell="U84" sqref="U84"/>
    </sheetView>
  </sheetViews>
  <sheetFormatPr defaultRowHeight="16.5" x14ac:dyDescent="0.3"/>
  <cols>
    <col min="1" max="2" width="15.375" style="67" customWidth="1"/>
    <col min="3" max="3" width="16.875" style="129" customWidth="1"/>
    <col min="4" max="5" width="15.375" style="129" customWidth="1"/>
    <col min="6" max="6" width="16.125" style="67" customWidth="1"/>
    <col min="7" max="10" width="16.125" style="67" hidden="1" customWidth="1"/>
    <col min="12" max="12" width="9.375" bestFit="1" customWidth="1"/>
  </cols>
  <sheetData>
    <row r="1" spans="1:12" ht="36" customHeight="1" x14ac:dyDescent="0.3">
      <c r="A1" s="923" t="s">
        <v>871</v>
      </c>
      <c r="B1" s="923"/>
      <c r="C1" s="923"/>
      <c r="D1" s="923"/>
      <c r="E1" s="923"/>
      <c r="F1" s="923"/>
      <c r="G1" s="645"/>
      <c r="H1" s="645"/>
      <c r="I1"/>
      <c r="J1"/>
    </row>
    <row r="2" spans="1:12" ht="23.25" customHeight="1" thickBot="1" x14ac:dyDescent="0.35">
      <c r="A2" s="206" t="s">
        <v>61</v>
      </c>
      <c r="F2" s="72" t="s">
        <v>108</v>
      </c>
      <c r="G2" s="72" t="s">
        <v>108</v>
      </c>
      <c r="H2" s="72" t="s">
        <v>108</v>
      </c>
      <c r="I2" s="72" t="s">
        <v>108</v>
      </c>
      <c r="J2" s="72" t="s">
        <v>108</v>
      </c>
    </row>
    <row r="3" spans="1:12" x14ac:dyDescent="0.3">
      <c r="A3" s="21" t="s">
        <v>62</v>
      </c>
      <c r="B3" s="22" t="s">
        <v>63</v>
      </c>
      <c r="C3" s="79" t="s">
        <v>64</v>
      </c>
      <c r="D3" s="79" t="s">
        <v>65</v>
      </c>
      <c r="E3" s="79" t="s">
        <v>66</v>
      </c>
      <c r="F3" s="23" t="s">
        <v>67</v>
      </c>
      <c r="G3" s="23" t="s">
        <v>1052</v>
      </c>
      <c r="H3" s="23" t="s">
        <v>1053</v>
      </c>
      <c r="I3" s="23" t="s">
        <v>1296</v>
      </c>
      <c r="J3" s="23" t="s">
        <v>1297</v>
      </c>
    </row>
    <row r="4" spans="1:12" ht="16.5" customHeight="1" x14ac:dyDescent="0.3">
      <c r="A4" s="24"/>
      <c r="B4" s="40" t="s">
        <v>107</v>
      </c>
      <c r="C4" s="130">
        <v>414123</v>
      </c>
      <c r="D4" s="130">
        <v>0</v>
      </c>
      <c r="E4" s="130">
        <f>C4-D4</f>
        <v>414123</v>
      </c>
      <c r="F4" s="25"/>
      <c r="G4" s="25"/>
      <c r="H4" s="25"/>
      <c r="I4" s="25"/>
      <c r="J4" s="25"/>
    </row>
    <row r="5" spans="1:12" ht="15.75" hidden="1" customHeight="1" x14ac:dyDescent="0.3">
      <c r="A5" s="551">
        <v>44936</v>
      </c>
      <c r="B5" s="136" t="s">
        <v>128</v>
      </c>
      <c r="C5" s="198">
        <v>20000</v>
      </c>
      <c r="D5" s="573"/>
      <c r="E5" s="556"/>
      <c r="F5" s="244" t="s">
        <v>1061</v>
      </c>
      <c r="G5" s="244" t="s">
        <v>124</v>
      </c>
      <c r="H5" s="244"/>
      <c r="I5" s="244" t="s">
        <v>124</v>
      </c>
      <c r="J5" s="244"/>
      <c r="L5" s="138"/>
    </row>
    <row r="6" spans="1:12" ht="15.75" hidden="1" customHeight="1" x14ac:dyDescent="0.3">
      <c r="A6" s="551">
        <v>44951</v>
      </c>
      <c r="B6" s="136" t="s">
        <v>128</v>
      </c>
      <c r="C6" s="198">
        <v>10000</v>
      </c>
      <c r="D6" s="574"/>
      <c r="E6" s="329"/>
      <c r="F6" s="227" t="s">
        <v>1048</v>
      </c>
      <c r="G6" s="227" t="s">
        <v>125</v>
      </c>
      <c r="H6" s="227"/>
      <c r="I6" s="227" t="s">
        <v>125</v>
      </c>
      <c r="J6" s="227"/>
      <c r="L6" s="138"/>
    </row>
    <row r="7" spans="1:12" ht="15.75" hidden="1" customHeight="1" x14ac:dyDescent="0.3">
      <c r="A7" s="564">
        <v>44953</v>
      </c>
      <c r="B7" s="565" t="s">
        <v>128</v>
      </c>
      <c r="C7" s="219">
        <v>5000</v>
      </c>
      <c r="D7" s="575"/>
      <c r="E7" s="566"/>
      <c r="F7" s="265" t="s">
        <v>1062</v>
      </c>
      <c r="G7" s="265" t="s">
        <v>123</v>
      </c>
      <c r="H7" s="265"/>
      <c r="I7" s="265" t="s">
        <v>123</v>
      </c>
      <c r="J7" s="265"/>
      <c r="L7" s="138"/>
    </row>
    <row r="8" spans="1:12" ht="15.75" hidden="1" customHeight="1" x14ac:dyDescent="0.3">
      <c r="A8" s="555"/>
      <c r="B8" s="536" t="s">
        <v>286</v>
      </c>
      <c r="C8" s="557">
        <f>SUM(C5:C7)</f>
        <v>35000</v>
      </c>
      <c r="D8" s="573">
        <f>SUM(D5:D7)</f>
        <v>0</v>
      </c>
      <c r="E8" s="556"/>
      <c r="F8" s="222"/>
      <c r="G8" s="222"/>
      <c r="H8" s="222"/>
      <c r="I8" s="222"/>
      <c r="J8" s="222"/>
      <c r="L8" s="138"/>
    </row>
    <row r="9" spans="1:12" ht="15.75" hidden="1" customHeight="1" x14ac:dyDescent="0.3">
      <c r="A9" s="551">
        <v>44967</v>
      </c>
      <c r="B9" s="136" t="s">
        <v>128</v>
      </c>
      <c r="C9" s="198">
        <v>20000</v>
      </c>
      <c r="D9" s="556"/>
      <c r="E9" s="556"/>
      <c r="F9" s="244" t="s">
        <v>1061</v>
      </c>
      <c r="G9" s="244" t="s">
        <v>124</v>
      </c>
      <c r="H9" s="244"/>
      <c r="I9" s="244" t="s">
        <v>124</v>
      </c>
      <c r="J9" s="244"/>
      <c r="L9" s="138"/>
    </row>
    <row r="10" spans="1:12" ht="15.75" hidden="1" customHeight="1" x14ac:dyDescent="0.3">
      <c r="A10" s="551">
        <v>44984</v>
      </c>
      <c r="B10" s="136" t="s">
        <v>128</v>
      </c>
      <c r="C10" s="198">
        <v>10000</v>
      </c>
      <c r="D10" s="329"/>
      <c r="E10" s="329"/>
      <c r="F10" s="227" t="s">
        <v>1048</v>
      </c>
      <c r="G10" s="227" t="s">
        <v>125</v>
      </c>
      <c r="H10" s="227"/>
      <c r="I10" s="227" t="s">
        <v>125</v>
      </c>
      <c r="J10" s="227"/>
      <c r="L10" s="138"/>
    </row>
    <row r="11" spans="1:12" ht="15.75" hidden="1" customHeight="1" x14ac:dyDescent="0.3">
      <c r="A11" s="564">
        <v>44984</v>
      </c>
      <c r="B11" s="565" t="s">
        <v>128</v>
      </c>
      <c r="C11" s="219">
        <v>5000</v>
      </c>
      <c r="D11" s="566"/>
      <c r="E11" s="566"/>
      <c r="F11" s="265" t="s">
        <v>1062</v>
      </c>
      <c r="G11" s="265" t="s">
        <v>123</v>
      </c>
      <c r="H11" s="265"/>
      <c r="I11" s="265" t="s">
        <v>123</v>
      </c>
      <c r="J11" s="265"/>
      <c r="L11" s="138"/>
    </row>
    <row r="12" spans="1:12" ht="15.75" hidden="1" customHeight="1" x14ac:dyDescent="0.3">
      <c r="A12" s="555"/>
      <c r="B12" s="536" t="s">
        <v>286</v>
      </c>
      <c r="C12" s="557">
        <f>SUM(C9:C11)</f>
        <v>35000</v>
      </c>
      <c r="D12" s="573">
        <f>SUM(D9:D11)</f>
        <v>0</v>
      </c>
      <c r="E12" s="556"/>
      <c r="F12" s="222"/>
      <c r="G12" s="222"/>
      <c r="H12" s="222"/>
      <c r="I12" s="222"/>
      <c r="J12" s="222"/>
      <c r="L12" s="138"/>
    </row>
    <row r="13" spans="1:12" ht="15.75" hidden="1" customHeight="1" x14ac:dyDescent="0.3">
      <c r="A13" s="551">
        <v>44995</v>
      </c>
      <c r="B13" s="136" t="s">
        <v>128</v>
      </c>
      <c r="C13" s="198">
        <v>20000</v>
      </c>
      <c r="D13" s="556"/>
      <c r="E13" s="556"/>
      <c r="F13" s="244" t="s">
        <v>1061</v>
      </c>
      <c r="G13" s="244" t="s">
        <v>124</v>
      </c>
      <c r="H13" s="244"/>
      <c r="I13" s="244" t="s">
        <v>124</v>
      </c>
      <c r="J13" s="244"/>
      <c r="L13" s="138"/>
    </row>
    <row r="14" spans="1:12" ht="15.75" hidden="1" customHeight="1" x14ac:dyDescent="0.3">
      <c r="A14" s="551">
        <v>45012</v>
      </c>
      <c r="B14" s="136" t="s">
        <v>128</v>
      </c>
      <c r="C14" s="198">
        <v>10000</v>
      </c>
      <c r="D14" s="329"/>
      <c r="E14" s="329"/>
      <c r="F14" s="227" t="s">
        <v>1048</v>
      </c>
      <c r="G14" s="227" t="s">
        <v>125</v>
      </c>
      <c r="H14" s="227"/>
      <c r="I14" s="227" t="s">
        <v>125</v>
      </c>
      <c r="J14" s="227"/>
      <c r="L14" s="138"/>
    </row>
    <row r="15" spans="1:12" ht="15.75" hidden="1" customHeight="1" x14ac:dyDescent="0.3">
      <c r="A15" s="564">
        <v>45012</v>
      </c>
      <c r="B15" s="565" t="s">
        <v>128</v>
      </c>
      <c r="C15" s="219">
        <v>5000</v>
      </c>
      <c r="D15" s="566"/>
      <c r="E15" s="566"/>
      <c r="F15" s="265" t="s">
        <v>1062</v>
      </c>
      <c r="G15" s="265" t="s">
        <v>123</v>
      </c>
      <c r="H15" s="265"/>
      <c r="I15" s="265" t="s">
        <v>123</v>
      </c>
      <c r="J15" s="265"/>
      <c r="L15" s="138"/>
    </row>
    <row r="16" spans="1:12" ht="15.75" hidden="1" customHeight="1" x14ac:dyDescent="0.3">
      <c r="A16" s="555"/>
      <c r="B16" s="536" t="s">
        <v>286</v>
      </c>
      <c r="C16" s="557">
        <f>SUM(C13:C15)</f>
        <v>35000</v>
      </c>
      <c r="D16" s="573">
        <f>SUM(D13:D15)</f>
        <v>0</v>
      </c>
      <c r="E16" s="556"/>
      <c r="F16" s="222"/>
      <c r="G16" s="222"/>
      <c r="H16" s="222"/>
      <c r="I16" s="222"/>
      <c r="J16" s="222"/>
      <c r="L16" s="138"/>
    </row>
    <row r="17" spans="1:12" ht="15.75" hidden="1" customHeight="1" x14ac:dyDescent="0.3">
      <c r="A17" s="551">
        <v>45026</v>
      </c>
      <c r="B17" s="136" t="s">
        <v>128</v>
      </c>
      <c r="C17" s="198">
        <v>20000</v>
      </c>
      <c r="D17" s="556"/>
      <c r="E17" s="556"/>
      <c r="F17" s="244" t="s">
        <v>1061</v>
      </c>
      <c r="G17" s="244" t="s">
        <v>124</v>
      </c>
      <c r="H17" s="244"/>
      <c r="I17" s="244" t="s">
        <v>124</v>
      </c>
      <c r="J17" s="244"/>
      <c r="L17" s="138"/>
    </row>
    <row r="18" spans="1:12" ht="15.75" hidden="1" customHeight="1" x14ac:dyDescent="0.3">
      <c r="A18" s="551">
        <v>45041</v>
      </c>
      <c r="B18" s="136" t="s">
        <v>128</v>
      </c>
      <c r="C18" s="198">
        <v>10000</v>
      </c>
      <c r="D18" s="329"/>
      <c r="E18" s="329"/>
      <c r="F18" s="227" t="s">
        <v>1048</v>
      </c>
      <c r="G18" s="227" t="s">
        <v>125</v>
      </c>
      <c r="H18" s="227"/>
      <c r="I18" s="227" t="s">
        <v>125</v>
      </c>
      <c r="J18" s="227"/>
      <c r="L18" s="138"/>
    </row>
    <row r="19" spans="1:12" ht="15.75" hidden="1" customHeight="1" x14ac:dyDescent="0.3">
      <c r="A19" s="564">
        <v>45043</v>
      </c>
      <c r="B19" s="565" t="s">
        <v>128</v>
      </c>
      <c r="C19" s="219">
        <v>5000</v>
      </c>
      <c r="D19" s="566"/>
      <c r="E19" s="566"/>
      <c r="F19" s="265" t="s">
        <v>1062</v>
      </c>
      <c r="G19" s="265" t="s">
        <v>123</v>
      </c>
      <c r="H19" s="265"/>
      <c r="I19" s="265" t="s">
        <v>123</v>
      </c>
      <c r="J19" s="265"/>
      <c r="L19" s="138"/>
    </row>
    <row r="20" spans="1:12" ht="15.75" hidden="1" customHeight="1" x14ac:dyDescent="0.3">
      <c r="A20" s="555"/>
      <c r="B20" s="536" t="s">
        <v>286</v>
      </c>
      <c r="C20" s="557">
        <f>SUM(C17:C19)</f>
        <v>35000</v>
      </c>
      <c r="D20" s="573">
        <f>SUM(D17:D19)</f>
        <v>0</v>
      </c>
      <c r="E20" s="556"/>
      <c r="F20" s="222"/>
      <c r="G20" s="222"/>
      <c r="H20" s="222"/>
      <c r="I20" s="222"/>
      <c r="J20" s="222"/>
      <c r="L20" s="138"/>
    </row>
    <row r="21" spans="1:12" ht="15.75" hidden="1" customHeight="1" x14ac:dyDescent="0.3">
      <c r="A21" s="551">
        <v>45056</v>
      </c>
      <c r="B21" s="136" t="s">
        <v>128</v>
      </c>
      <c r="C21" s="198">
        <v>20000</v>
      </c>
      <c r="D21" s="556"/>
      <c r="E21" s="556"/>
      <c r="F21" s="244" t="s">
        <v>1061</v>
      </c>
      <c r="G21" s="244" t="s">
        <v>124</v>
      </c>
      <c r="H21" s="244"/>
      <c r="I21" s="244" t="s">
        <v>124</v>
      </c>
      <c r="J21" s="244"/>
      <c r="L21" s="138"/>
    </row>
    <row r="22" spans="1:12" ht="15.75" hidden="1" customHeight="1" x14ac:dyDescent="0.3">
      <c r="A22" s="551">
        <v>45071</v>
      </c>
      <c r="B22" s="136" t="s">
        <v>128</v>
      </c>
      <c r="C22" s="198">
        <v>10000</v>
      </c>
      <c r="D22" s="329"/>
      <c r="E22" s="329"/>
      <c r="F22" s="227" t="s">
        <v>1048</v>
      </c>
      <c r="G22" s="227" t="s">
        <v>125</v>
      </c>
      <c r="H22" s="227"/>
      <c r="I22" s="227" t="s">
        <v>125</v>
      </c>
      <c r="J22" s="227"/>
      <c r="L22" s="138"/>
    </row>
    <row r="23" spans="1:12" ht="15.75" hidden="1" customHeight="1" x14ac:dyDescent="0.3">
      <c r="A23" s="564">
        <v>45076</v>
      </c>
      <c r="B23" s="565" t="s">
        <v>128</v>
      </c>
      <c r="C23" s="219">
        <v>5000</v>
      </c>
      <c r="D23" s="566"/>
      <c r="E23" s="566"/>
      <c r="F23" s="265" t="s">
        <v>1062</v>
      </c>
      <c r="G23" s="265" t="s">
        <v>123</v>
      </c>
      <c r="H23" s="265"/>
      <c r="I23" s="265" t="s">
        <v>123</v>
      </c>
      <c r="J23" s="265"/>
      <c r="L23" s="138"/>
    </row>
    <row r="24" spans="1:12" ht="15.75" hidden="1" customHeight="1" x14ac:dyDescent="0.3">
      <c r="A24" s="555"/>
      <c r="B24" s="536" t="s">
        <v>286</v>
      </c>
      <c r="C24" s="557">
        <f>SUM(C21:C23)</f>
        <v>35000</v>
      </c>
      <c r="D24" s="573">
        <f>SUM(D21:D23)</f>
        <v>0</v>
      </c>
      <c r="E24" s="556"/>
      <c r="F24" s="222"/>
      <c r="G24" s="222"/>
      <c r="H24" s="222"/>
      <c r="I24" s="222"/>
      <c r="J24" s="222"/>
      <c r="L24" s="138"/>
    </row>
    <row r="25" spans="1:12" ht="15.75" hidden="1" customHeight="1" x14ac:dyDescent="0.3">
      <c r="A25" s="551">
        <v>45089</v>
      </c>
      <c r="B25" s="136" t="s">
        <v>128</v>
      </c>
      <c r="C25" s="198">
        <v>20000</v>
      </c>
      <c r="D25" s="556"/>
      <c r="E25" s="198"/>
      <c r="F25" s="244" t="s">
        <v>1061</v>
      </c>
      <c r="G25" s="244" t="s">
        <v>124</v>
      </c>
      <c r="H25" s="244"/>
      <c r="I25" s="244" t="s">
        <v>124</v>
      </c>
      <c r="J25" s="244"/>
      <c r="L25" s="138"/>
    </row>
    <row r="26" spans="1:12" ht="15.75" hidden="1" customHeight="1" x14ac:dyDescent="0.3">
      <c r="A26" s="551">
        <v>45093</v>
      </c>
      <c r="B26" s="136" t="s">
        <v>799</v>
      </c>
      <c r="C26" s="198"/>
      <c r="D26" s="198">
        <v>560240</v>
      </c>
      <c r="E26" s="198"/>
      <c r="F26" s="244" t="s">
        <v>1304</v>
      </c>
      <c r="G26" s="244" t="s">
        <v>798</v>
      </c>
      <c r="H26" s="244"/>
      <c r="I26" s="244" t="s">
        <v>798</v>
      </c>
      <c r="J26" s="244" t="s">
        <v>798</v>
      </c>
      <c r="L26" s="138"/>
    </row>
    <row r="27" spans="1:12" ht="15.75" hidden="1" customHeight="1" x14ac:dyDescent="0.3">
      <c r="A27" s="551">
        <v>45102</v>
      </c>
      <c r="B27" s="136" t="s">
        <v>797</v>
      </c>
      <c r="C27" s="198">
        <v>502</v>
      </c>
      <c r="D27" s="556"/>
      <c r="E27" s="556"/>
      <c r="F27" s="244" t="s">
        <v>488</v>
      </c>
      <c r="G27" s="244" t="s">
        <v>105</v>
      </c>
      <c r="H27" s="244"/>
      <c r="I27" s="244" t="s">
        <v>105</v>
      </c>
      <c r="J27" s="244" t="s">
        <v>105</v>
      </c>
      <c r="L27" s="138"/>
    </row>
    <row r="28" spans="1:12" ht="15.75" hidden="1" customHeight="1" x14ac:dyDescent="0.3">
      <c r="A28" s="551">
        <v>45103</v>
      </c>
      <c r="B28" s="136" t="s">
        <v>128</v>
      </c>
      <c r="C28" s="198">
        <v>10000</v>
      </c>
      <c r="D28" s="329"/>
      <c r="E28" s="329"/>
      <c r="F28" s="227" t="s">
        <v>1048</v>
      </c>
      <c r="G28" s="227" t="s">
        <v>125</v>
      </c>
      <c r="H28" s="227"/>
      <c r="I28" s="227" t="s">
        <v>125</v>
      </c>
      <c r="J28" s="227"/>
      <c r="L28" s="138"/>
    </row>
    <row r="29" spans="1:12" ht="15.75" hidden="1" customHeight="1" x14ac:dyDescent="0.3">
      <c r="A29" s="564">
        <v>45104</v>
      </c>
      <c r="B29" s="565" t="s">
        <v>128</v>
      </c>
      <c r="C29" s="219">
        <v>5000</v>
      </c>
      <c r="D29" s="566"/>
      <c r="E29" s="566"/>
      <c r="F29" s="265" t="s">
        <v>1062</v>
      </c>
      <c r="G29" s="265" t="s">
        <v>123</v>
      </c>
      <c r="H29" s="265"/>
      <c r="I29" s="265" t="s">
        <v>123</v>
      </c>
      <c r="J29" s="265"/>
      <c r="L29" s="138"/>
    </row>
    <row r="30" spans="1:12" ht="15.75" hidden="1" customHeight="1" x14ac:dyDescent="0.3">
      <c r="A30" s="555"/>
      <c r="B30" s="536" t="s">
        <v>286</v>
      </c>
      <c r="C30" s="557">
        <f>SUM(C25:C29)</f>
        <v>35502</v>
      </c>
      <c r="D30" s="198">
        <f>SUM(D25:D29)</f>
        <v>560240</v>
      </c>
      <c r="E30" s="557">
        <f>SUM(E25:E29)</f>
        <v>0</v>
      </c>
      <c r="F30" s="222"/>
      <c r="G30" s="222"/>
      <c r="H30" s="222"/>
      <c r="I30" s="222"/>
      <c r="J30" s="222"/>
      <c r="L30" s="138"/>
    </row>
    <row r="31" spans="1:12" ht="15.75" hidden="1" customHeight="1" x14ac:dyDescent="0.3">
      <c r="A31" s="551">
        <v>45117</v>
      </c>
      <c r="B31" s="136" t="s">
        <v>128</v>
      </c>
      <c r="C31" s="198">
        <v>20000</v>
      </c>
      <c r="D31" s="556"/>
      <c r="E31" s="556"/>
      <c r="F31" s="244" t="s">
        <v>1061</v>
      </c>
      <c r="G31" s="244" t="s">
        <v>124</v>
      </c>
      <c r="H31" s="244"/>
      <c r="I31" s="244" t="s">
        <v>124</v>
      </c>
      <c r="J31" s="244"/>
      <c r="L31" s="138"/>
    </row>
    <row r="32" spans="1:12" ht="15.75" hidden="1" customHeight="1" x14ac:dyDescent="0.3">
      <c r="A32" s="551">
        <v>45132</v>
      </c>
      <c r="B32" s="136" t="s">
        <v>128</v>
      </c>
      <c r="C32" s="198">
        <v>10000</v>
      </c>
      <c r="D32" s="329"/>
      <c r="E32" s="329"/>
      <c r="F32" s="227" t="s">
        <v>1048</v>
      </c>
      <c r="G32" s="227" t="s">
        <v>125</v>
      </c>
      <c r="H32" s="227"/>
      <c r="I32" s="227" t="s">
        <v>125</v>
      </c>
      <c r="J32" s="227"/>
      <c r="L32" s="138"/>
    </row>
    <row r="33" spans="1:12" ht="15.75" hidden="1" customHeight="1" x14ac:dyDescent="0.3">
      <c r="A33" s="564">
        <v>45134</v>
      </c>
      <c r="B33" s="565" t="s">
        <v>128</v>
      </c>
      <c r="C33" s="219">
        <v>5000</v>
      </c>
      <c r="D33" s="566"/>
      <c r="E33" s="566"/>
      <c r="F33" s="265" t="s">
        <v>1062</v>
      </c>
      <c r="G33" s="265" t="s">
        <v>123</v>
      </c>
      <c r="H33" s="265"/>
      <c r="I33" s="265" t="s">
        <v>123</v>
      </c>
      <c r="J33" s="265"/>
      <c r="L33" s="138"/>
    </row>
    <row r="34" spans="1:12" ht="15.75" hidden="1" customHeight="1" x14ac:dyDescent="0.3">
      <c r="A34" s="555"/>
      <c r="B34" s="536" t="s">
        <v>286</v>
      </c>
      <c r="C34" s="557">
        <f>SUM(C31:C33)</f>
        <v>35000</v>
      </c>
      <c r="D34" s="573">
        <f>SUM(D31:D33)</f>
        <v>0</v>
      </c>
      <c r="E34" s="556"/>
      <c r="F34" s="222"/>
      <c r="G34" s="222"/>
      <c r="H34" s="222"/>
      <c r="I34" s="222"/>
      <c r="J34" s="222"/>
      <c r="L34" s="138"/>
    </row>
    <row r="35" spans="1:12" ht="15.75" hidden="1" customHeight="1" x14ac:dyDescent="0.3">
      <c r="A35" s="551">
        <v>45148</v>
      </c>
      <c r="B35" s="136" t="s">
        <v>128</v>
      </c>
      <c r="C35" s="198">
        <v>20000</v>
      </c>
      <c r="D35" s="556"/>
      <c r="E35" s="556"/>
      <c r="F35" s="244" t="s">
        <v>1061</v>
      </c>
      <c r="G35" s="244" t="s">
        <v>124</v>
      </c>
      <c r="H35" s="244"/>
      <c r="I35" s="244" t="s">
        <v>124</v>
      </c>
      <c r="J35" s="244"/>
      <c r="L35" s="138"/>
    </row>
    <row r="36" spans="1:12" ht="15.75" hidden="1" customHeight="1" x14ac:dyDescent="0.3">
      <c r="A36" s="551">
        <v>45163</v>
      </c>
      <c r="B36" s="136" t="s">
        <v>128</v>
      </c>
      <c r="C36" s="198">
        <v>10000</v>
      </c>
      <c r="D36" s="329"/>
      <c r="E36" s="329"/>
      <c r="F36" s="227" t="s">
        <v>1048</v>
      </c>
      <c r="G36" s="227" t="s">
        <v>125</v>
      </c>
      <c r="H36" s="227"/>
      <c r="I36" s="227" t="s">
        <v>125</v>
      </c>
      <c r="J36" s="227"/>
      <c r="L36" s="138"/>
    </row>
    <row r="37" spans="1:12" ht="15.75" hidden="1" customHeight="1" x14ac:dyDescent="0.3">
      <c r="A37" s="564">
        <v>45166</v>
      </c>
      <c r="B37" s="565" t="s">
        <v>128</v>
      </c>
      <c r="C37" s="219">
        <v>5000</v>
      </c>
      <c r="D37" s="566"/>
      <c r="E37" s="566"/>
      <c r="F37" s="265" t="s">
        <v>1062</v>
      </c>
      <c r="G37" s="265" t="s">
        <v>123</v>
      </c>
      <c r="H37" s="265"/>
      <c r="I37" s="265" t="s">
        <v>123</v>
      </c>
      <c r="J37" s="265"/>
      <c r="L37" s="138"/>
    </row>
    <row r="38" spans="1:12" ht="15.75" hidden="1" customHeight="1" x14ac:dyDescent="0.3">
      <c r="A38" s="555"/>
      <c r="B38" s="536" t="s">
        <v>286</v>
      </c>
      <c r="C38" s="557">
        <f>SUM(C35:C37)</f>
        <v>35000</v>
      </c>
      <c r="D38" s="573">
        <f>SUM(D35:D37)</f>
        <v>0</v>
      </c>
      <c r="E38" s="556"/>
      <c r="F38" s="222"/>
      <c r="G38" s="222"/>
      <c r="H38" s="222"/>
      <c r="I38" s="222"/>
      <c r="J38" s="222"/>
      <c r="L38" s="138"/>
    </row>
    <row r="39" spans="1:12" ht="15.75" hidden="1" customHeight="1" x14ac:dyDescent="0.3">
      <c r="A39" s="551">
        <v>45180</v>
      </c>
      <c r="B39" s="136" t="s">
        <v>128</v>
      </c>
      <c r="C39" s="198">
        <v>20000</v>
      </c>
      <c r="D39" s="556"/>
      <c r="E39" s="198"/>
      <c r="F39" s="244" t="s">
        <v>1061</v>
      </c>
      <c r="G39" s="244" t="s">
        <v>124</v>
      </c>
      <c r="H39" s="244"/>
      <c r="I39" s="244" t="s">
        <v>124</v>
      </c>
      <c r="J39" s="244"/>
      <c r="L39" s="138"/>
    </row>
    <row r="40" spans="1:12" ht="15.75" hidden="1" customHeight="1" x14ac:dyDescent="0.3">
      <c r="A40" s="551">
        <v>45187</v>
      </c>
      <c r="B40" s="136" t="s">
        <v>799</v>
      </c>
      <c r="C40" s="198"/>
      <c r="D40" s="198">
        <v>380409</v>
      </c>
      <c r="E40" s="198"/>
      <c r="F40" s="244" t="s">
        <v>1298</v>
      </c>
      <c r="G40" s="244" t="s">
        <v>825</v>
      </c>
      <c r="H40" s="244"/>
      <c r="I40" s="244" t="s">
        <v>825</v>
      </c>
      <c r="J40" s="244" t="s">
        <v>1298</v>
      </c>
      <c r="L40" s="138"/>
    </row>
    <row r="41" spans="1:12" ht="15.75" hidden="1" customHeight="1" x14ac:dyDescent="0.3">
      <c r="A41" s="551">
        <v>45194</v>
      </c>
      <c r="B41" s="136" t="s">
        <v>128</v>
      </c>
      <c r="C41" s="198">
        <v>10000</v>
      </c>
      <c r="D41" s="329"/>
      <c r="E41" s="329"/>
      <c r="F41" s="227" t="s">
        <v>1048</v>
      </c>
      <c r="G41" s="227" t="s">
        <v>125</v>
      </c>
      <c r="H41" s="227"/>
      <c r="I41" s="227" t="s">
        <v>125</v>
      </c>
      <c r="J41" s="227"/>
      <c r="L41" s="138"/>
    </row>
    <row r="42" spans="1:12" ht="15.75" hidden="1" customHeight="1" x14ac:dyDescent="0.3">
      <c r="A42" s="564">
        <v>45104</v>
      </c>
      <c r="B42" s="565" t="s">
        <v>128</v>
      </c>
      <c r="C42" s="219">
        <v>5000</v>
      </c>
      <c r="D42" s="566"/>
      <c r="E42" s="566"/>
      <c r="F42" s="265" t="s">
        <v>1062</v>
      </c>
      <c r="G42" s="265" t="s">
        <v>123</v>
      </c>
      <c r="H42" s="265"/>
      <c r="I42" s="265" t="s">
        <v>123</v>
      </c>
      <c r="J42" s="265"/>
      <c r="L42" s="138"/>
    </row>
    <row r="43" spans="1:12" ht="15.75" hidden="1" customHeight="1" x14ac:dyDescent="0.3">
      <c r="A43" s="555"/>
      <c r="B43" s="536" t="s">
        <v>286</v>
      </c>
      <c r="C43" s="557">
        <f>SUM(C39:C42)</f>
        <v>35000</v>
      </c>
      <c r="D43" s="198">
        <f>SUM(D39:D42)</f>
        <v>380409</v>
      </c>
      <c r="E43" s="557">
        <f>SUM(E39:E42)</f>
        <v>0</v>
      </c>
      <c r="F43" s="222"/>
      <c r="G43" s="222"/>
      <c r="H43" s="222"/>
      <c r="I43" s="222"/>
      <c r="J43" s="222"/>
      <c r="L43" s="138"/>
    </row>
    <row r="44" spans="1:12" ht="15.75" hidden="1" customHeight="1" x14ac:dyDescent="0.3">
      <c r="A44" s="551">
        <v>45209</v>
      </c>
      <c r="B44" s="136" t="s">
        <v>128</v>
      </c>
      <c r="C44" s="198">
        <v>20000</v>
      </c>
      <c r="D44" s="556"/>
      <c r="E44" s="198"/>
      <c r="F44" s="244" t="s">
        <v>1061</v>
      </c>
      <c r="G44" s="244" t="s">
        <v>124</v>
      </c>
      <c r="H44" s="244"/>
      <c r="I44" s="244" t="s">
        <v>124</v>
      </c>
      <c r="J44" s="244"/>
      <c r="L44" s="138"/>
    </row>
    <row r="45" spans="1:12" ht="15.75" hidden="1" customHeight="1" x14ac:dyDescent="0.3">
      <c r="A45" s="551">
        <v>45212</v>
      </c>
      <c r="B45" s="136" t="s">
        <v>799</v>
      </c>
      <c r="C45" s="198"/>
      <c r="D45" s="198">
        <v>4400</v>
      </c>
      <c r="E45" s="198"/>
      <c r="F45" s="244" t="s">
        <v>1305</v>
      </c>
      <c r="G45" s="244" t="s">
        <v>844</v>
      </c>
      <c r="H45" s="244"/>
      <c r="I45" s="244" t="s">
        <v>844</v>
      </c>
      <c r="J45" s="244" t="s">
        <v>844</v>
      </c>
      <c r="L45" s="138"/>
    </row>
    <row r="46" spans="1:12" ht="15.75" hidden="1" customHeight="1" x14ac:dyDescent="0.3">
      <c r="A46" s="551">
        <v>45224</v>
      </c>
      <c r="B46" s="136" t="s">
        <v>128</v>
      </c>
      <c r="C46" s="198">
        <v>10000</v>
      </c>
      <c r="D46" s="329"/>
      <c r="E46" s="329"/>
      <c r="F46" s="227" t="s">
        <v>1048</v>
      </c>
      <c r="G46" s="227" t="s">
        <v>125</v>
      </c>
      <c r="H46" s="227"/>
      <c r="I46" s="227" t="s">
        <v>125</v>
      </c>
      <c r="J46" s="227"/>
      <c r="L46" s="138"/>
    </row>
    <row r="47" spans="1:12" ht="15.75" hidden="1" customHeight="1" x14ac:dyDescent="0.3">
      <c r="A47" s="564">
        <v>45226</v>
      </c>
      <c r="B47" s="565" t="s">
        <v>128</v>
      </c>
      <c r="C47" s="219">
        <v>5000</v>
      </c>
      <c r="D47" s="566"/>
      <c r="E47" s="566"/>
      <c r="F47" s="265" t="s">
        <v>1062</v>
      </c>
      <c r="G47" s="265" t="s">
        <v>123</v>
      </c>
      <c r="H47" s="265"/>
      <c r="I47" s="265" t="s">
        <v>123</v>
      </c>
      <c r="J47" s="265"/>
      <c r="L47" s="138"/>
    </row>
    <row r="48" spans="1:12" ht="15.75" hidden="1" customHeight="1" x14ac:dyDescent="0.3">
      <c r="A48" s="555"/>
      <c r="B48" s="536" t="s">
        <v>286</v>
      </c>
      <c r="C48" s="557">
        <f>SUM(C44:C47)</f>
        <v>35000</v>
      </c>
      <c r="D48" s="198">
        <f>SUM(D44:D47)</f>
        <v>4400</v>
      </c>
      <c r="E48" s="557">
        <f>SUM(E44:E47)</f>
        <v>0</v>
      </c>
      <c r="F48" s="222"/>
      <c r="G48" s="222"/>
      <c r="H48" s="222"/>
      <c r="I48" s="222"/>
      <c r="J48" s="222"/>
      <c r="L48" s="138"/>
    </row>
    <row r="49" spans="1:12" ht="15.75" hidden="1" customHeight="1" x14ac:dyDescent="0.3">
      <c r="A49" s="551">
        <v>45240</v>
      </c>
      <c r="B49" s="136" t="s">
        <v>128</v>
      </c>
      <c r="C49" s="198">
        <v>20000</v>
      </c>
      <c r="D49" s="556"/>
      <c r="E49" s="556"/>
      <c r="F49" s="244" t="s">
        <v>1061</v>
      </c>
      <c r="G49" s="244" t="s">
        <v>124</v>
      </c>
      <c r="H49" s="244"/>
      <c r="I49" s="244" t="s">
        <v>124</v>
      </c>
      <c r="J49" s="244"/>
      <c r="L49" s="138"/>
    </row>
    <row r="50" spans="1:12" ht="15.75" hidden="1" customHeight="1" x14ac:dyDescent="0.3">
      <c r="A50" s="551">
        <v>45257</v>
      </c>
      <c r="B50" s="136" t="s">
        <v>128</v>
      </c>
      <c r="C50" s="198">
        <v>10000</v>
      </c>
      <c r="D50" s="329"/>
      <c r="E50" s="329"/>
      <c r="F50" s="227" t="s">
        <v>1048</v>
      </c>
      <c r="G50" s="227" t="s">
        <v>125</v>
      </c>
      <c r="H50" s="227"/>
      <c r="I50" s="227" t="s">
        <v>125</v>
      </c>
      <c r="J50" s="227"/>
      <c r="L50" s="138"/>
    </row>
    <row r="51" spans="1:12" ht="15.75" hidden="1" customHeight="1" x14ac:dyDescent="0.3">
      <c r="A51" s="564">
        <v>45257</v>
      </c>
      <c r="B51" s="565" t="s">
        <v>128</v>
      </c>
      <c r="C51" s="219">
        <v>5000</v>
      </c>
      <c r="D51" s="566"/>
      <c r="E51" s="566"/>
      <c r="F51" s="265" t="s">
        <v>1062</v>
      </c>
      <c r="G51" s="265" t="s">
        <v>123</v>
      </c>
      <c r="H51" s="265"/>
      <c r="I51" s="265" t="s">
        <v>123</v>
      </c>
      <c r="J51" s="265"/>
      <c r="L51" s="138"/>
    </row>
    <row r="52" spans="1:12" ht="15.75" hidden="1" customHeight="1" x14ac:dyDescent="0.3">
      <c r="A52" s="555"/>
      <c r="B52" s="536" t="s">
        <v>286</v>
      </c>
      <c r="C52" s="557">
        <f>SUM(C49:C51)</f>
        <v>35000</v>
      </c>
      <c r="D52" s="573">
        <f>SUM(D49:D51)</f>
        <v>0</v>
      </c>
      <c r="E52" s="556"/>
      <c r="F52" s="222"/>
      <c r="G52" s="222"/>
      <c r="H52" s="222"/>
      <c r="I52" s="222"/>
      <c r="J52" s="222"/>
      <c r="L52" s="138"/>
    </row>
    <row r="53" spans="1:12" ht="15.75" hidden="1" customHeight="1" x14ac:dyDescent="0.3">
      <c r="A53" s="551">
        <v>45271</v>
      </c>
      <c r="B53" s="136" t="s">
        <v>128</v>
      </c>
      <c r="C53" s="198">
        <v>20000</v>
      </c>
      <c r="D53" s="556"/>
      <c r="E53" s="556"/>
      <c r="F53" s="244" t="s">
        <v>1061</v>
      </c>
      <c r="G53" s="244" t="s">
        <v>124</v>
      </c>
      <c r="H53" s="244"/>
      <c r="I53" s="244" t="s">
        <v>124</v>
      </c>
      <c r="J53" s="244"/>
      <c r="L53" s="138"/>
    </row>
    <row r="54" spans="1:12" ht="15.75" hidden="1" customHeight="1" x14ac:dyDescent="0.3">
      <c r="A54" s="551">
        <v>45284</v>
      </c>
      <c r="B54" s="136" t="s">
        <v>105</v>
      </c>
      <c r="C54" s="198">
        <v>239</v>
      </c>
      <c r="D54" s="556"/>
      <c r="E54" s="556"/>
      <c r="F54" s="244" t="s">
        <v>488</v>
      </c>
      <c r="G54" s="244" t="s">
        <v>105</v>
      </c>
      <c r="H54" s="244"/>
      <c r="I54" s="244" t="s">
        <v>105</v>
      </c>
      <c r="J54" s="244"/>
      <c r="L54" s="138"/>
    </row>
    <row r="55" spans="1:12" ht="15.75" hidden="1" customHeight="1" x14ac:dyDescent="0.3">
      <c r="A55" s="551">
        <v>45286</v>
      </c>
      <c r="B55" s="136" t="s">
        <v>128</v>
      </c>
      <c r="C55" s="198">
        <v>10000</v>
      </c>
      <c r="D55" s="329"/>
      <c r="E55" s="329"/>
      <c r="F55" s="227" t="s">
        <v>1048</v>
      </c>
      <c r="G55" s="227" t="s">
        <v>125</v>
      </c>
      <c r="H55" s="227"/>
      <c r="I55" s="227" t="s">
        <v>125</v>
      </c>
      <c r="J55" s="227"/>
      <c r="L55" s="138"/>
    </row>
    <row r="56" spans="1:12" ht="15.75" hidden="1" customHeight="1" x14ac:dyDescent="0.3">
      <c r="A56" s="564">
        <v>45287</v>
      </c>
      <c r="B56" s="565" t="s">
        <v>128</v>
      </c>
      <c r="C56" s="219">
        <v>5000</v>
      </c>
      <c r="D56" s="329"/>
      <c r="E56" s="566"/>
      <c r="F56" s="265" t="s">
        <v>1062</v>
      </c>
      <c r="G56" s="265" t="s">
        <v>123</v>
      </c>
      <c r="H56" s="265"/>
      <c r="I56" s="265" t="s">
        <v>123</v>
      </c>
      <c r="J56" s="265"/>
      <c r="L56" s="138"/>
    </row>
    <row r="57" spans="1:12" ht="15.75" hidden="1" customHeight="1" x14ac:dyDescent="0.3">
      <c r="A57" s="555"/>
      <c r="B57" s="536" t="s">
        <v>286</v>
      </c>
      <c r="C57" s="557">
        <f>SUM(C53:C56)</f>
        <v>35239</v>
      </c>
      <c r="D57" s="573">
        <f>SUM(D53:D56)</f>
        <v>0</v>
      </c>
      <c r="E57" s="556"/>
      <c r="F57" s="222"/>
      <c r="G57" s="222"/>
      <c r="H57" s="222"/>
      <c r="I57" s="222"/>
      <c r="J57" s="222"/>
      <c r="L57" s="138"/>
    </row>
    <row r="58" spans="1:12" ht="15.75" customHeight="1" x14ac:dyDescent="0.3">
      <c r="A58" s="551">
        <v>45301</v>
      </c>
      <c r="B58" s="136" t="s">
        <v>128</v>
      </c>
      <c r="C58" s="198">
        <v>20000</v>
      </c>
      <c r="D58" s="556"/>
      <c r="E58" s="556"/>
      <c r="F58" s="244" t="s">
        <v>1061</v>
      </c>
      <c r="G58" s="244" t="s">
        <v>124</v>
      </c>
      <c r="H58" s="244"/>
      <c r="I58" s="244" t="s">
        <v>1299</v>
      </c>
      <c r="J58" s="244"/>
      <c r="L58" s="138"/>
    </row>
    <row r="59" spans="1:12" ht="15.75" customHeight="1" x14ac:dyDescent="0.3">
      <c r="A59" s="551">
        <v>45316</v>
      </c>
      <c r="B59" s="136" t="s">
        <v>128</v>
      </c>
      <c r="C59" s="198">
        <v>10000</v>
      </c>
      <c r="D59" s="329"/>
      <c r="E59" s="329"/>
      <c r="F59" s="227" t="s">
        <v>1048</v>
      </c>
      <c r="G59" s="227" t="s">
        <v>125</v>
      </c>
      <c r="H59" s="227"/>
      <c r="I59" s="227" t="s">
        <v>1300</v>
      </c>
      <c r="J59" s="227"/>
      <c r="L59" s="138"/>
    </row>
    <row r="60" spans="1:12" ht="15.75" customHeight="1" x14ac:dyDescent="0.3">
      <c r="A60" s="551">
        <v>45320</v>
      </c>
      <c r="B60" s="565" t="s">
        <v>128</v>
      </c>
      <c r="C60" s="219">
        <v>5000</v>
      </c>
      <c r="D60" s="566"/>
      <c r="E60" s="566"/>
      <c r="F60" s="265" t="s">
        <v>1062</v>
      </c>
      <c r="G60" s="265" t="s">
        <v>123</v>
      </c>
      <c r="H60" s="265"/>
      <c r="I60" s="265" t="s">
        <v>1101</v>
      </c>
      <c r="J60" s="265"/>
      <c r="L60" s="138"/>
    </row>
    <row r="61" spans="1:12" ht="15.75" customHeight="1" x14ac:dyDescent="0.3">
      <c r="A61" s="555"/>
      <c r="B61" s="536" t="s">
        <v>286</v>
      </c>
      <c r="C61" s="557">
        <f>SUM(C58:C60)</f>
        <v>35000</v>
      </c>
      <c r="D61" s="573">
        <f>SUM(D58:D60)</f>
        <v>0</v>
      </c>
      <c r="E61" s="556"/>
      <c r="F61" s="222"/>
      <c r="G61" s="222"/>
      <c r="H61" s="222"/>
      <c r="I61" s="222"/>
      <c r="J61" s="222"/>
      <c r="L61" s="138"/>
    </row>
    <row r="62" spans="1:12" ht="15.75" customHeight="1" x14ac:dyDescent="0.3">
      <c r="A62" s="551">
        <v>45335</v>
      </c>
      <c r="B62" s="136" t="s">
        <v>128</v>
      </c>
      <c r="C62" s="198">
        <v>20000</v>
      </c>
      <c r="D62" s="556"/>
      <c r="E62" s="556"/>
      <c r="F62" s="244" t="s">
        <v>1061</v>
      </c>
      <c r="G62" s="244" t="s">
        <v>124</v>
      </c>
      <c r="H62" s="244"/>
      <c r="I62" s="244" t="s">
        <v>1299</v>
      </c>
      <c r="J62" s="244"/>
      <c r="L62" s="138"/>
    </row>
    <row r="63" spans="1:12" ht="15.75" customHeight="1" x14ac:dyDescent="0.3">
      <c r="A63" s="551">
        <v>45348</v>
      </c>
      <c r="B63" s="136" t="s">
        <v>128</v>
      </c>
      <c r="C63" s="198">
        <v>10000</v>
      </c>
      <c r="D63" s="329"/>
      <c r="E63" s="329"/>
      <c r="F63" s="227" t="s">
        <v>1048</v>
      </c>
      <c r="G63" s="227" t="s">
        <v>125</v>
      </c>
      <c r="H63" s="227"/>
      <c r="I63" s="227" t="s">
        <v>1300</v>
      </c>
      <c r="J63" s="227"/>
      <c r="L63" s="138"/>
    </row>
    <row r="64" spans="1:12" ht="15.75" customHeight="1" x14ac:dyDescent="0.3">
      <c r="A64" s="551">
        <v>45349</v>
      </c>
      <c r="B64" s="565" t="s">
        <v>128</v>
      </c>
      <c r="C64" s="219">
        <v>5000</v>
      </c>
      <c r="D64" s="566"/>
      <c r="E64" s="566"/>
      <c r="F64" s="265" t="s">
        <v>1062</v>
      </c>
      <c r="G64" s="265" t="s">
        <v>123</v>
      </c>
      <c r="H64" s="265"/>
      <c r="I64" s="265" t="s">
        <v>1101</v>
      </c>
      <c r="J64" s="265"/>
      <c r="L64" s="138"/>
    </row>
    <row r="65" spans="1:12" ht="15.75" customHeight="1" x14ac:dyDescent="0.3">
      <c r="A65" s="555"/>
      <c r="B65" s="536" t="s">
        <v>286</v>
      </c>
      <c r="C65" s="557">
        <f>SUM(C62:C64)</f>
        <v>35000</v>
      </c>
      <c r="D65" s="573">
        <f>SUM(D62:D64)</f>
        <v>0</v>
      </c>
      <c r="E65" s="556"/>
      <c r="F65" s="222"/>
      <c r="G65" s="222"/>
      <c r="H65" s="222"/>
      <c r="I65" s="222"/>
      <c r="J65" s="222"/>
      <c r="L65" s="138"/>
    </row>
    <row r="66" spans="1:12" ht="15.75" customHeight="1" x14ac:dyDescent="0.3">
      <c r="A66" s="551">
        <v>45362</v>
      </c>
      <c r="B66" s="136" t="s">
        <v>128</v>
      </c>
      <c r="C66" s="198">
        <v>20000</v>
      </c>
      <c r="D66" s="556"/>
      <c r="E66" s="556"/>
      <c r="F66" s="244" t="s">
        <v>1061</v>
      </c>
      <c r="G66" s="244" t="s">
        <v>124</v>
      </c>
      <c r="H66" s="244"/>
      <c r="I66" s="244" t="s">
        <v>1299</v>
      </c>
      <c r="J66" s="244"/>
      <c r="L66" s="138"/>
    </row>
    <row r="67" spans="1:12" ht="15.75" customHeight="1" x14ac:dyDescent="0.3">
      <c r="A67" s="551">
        <v>45376</v>
      </c>
      <c r="B67" s="136" t="s">
        <v>128</v>
      </c>
      <c r="C67" s="198">
        <v>10000</v>
      </c>
      <c r="D67" s="329"/>
      <c r="E67" s="329"/>
      <c r="F67" s="227" t="s">
        <v>1048</v>
      </c>
      <c r="G67" s="227" t="s">
        <v>125</v>
      </c>
      <c r="H67" s="227"/>
      <c r="I67" s="227" t="s">
        <v>1300</v>
      </c>
      <c r="J67" s="227"/>
      <c r="L67" s="138"/>
    </row>
    <row r="68" spans="1:12" ht="15.75" customHeight="1" x14ac:dyDescent="0.3">
      <c r="A68" s="551">
        <v>45378</v>
      </c>
      <c r="B68" s="565" t="s">
        <v>128</v>
      </c>
      <c r="C68" s="219">
        <v>5000</v>
      </c>
      <c r="D68" s="566"/>
      <c r="E68" s="566"/>
      <c r="F68" s="265" t="s">
        <v>1062</v>
      </c>
      <c r="G68" s="265" t="s">
        <v>123</v>
      </c>
      <c r="H68" s="265"/>
      <c r="I68" s="265" t="s">
        <v>1101</v>
      </c>
      <c r="J68" s="265"/>
      <c r="L68" s="138"/>
    </row>
    <row r="69" spans="1:12" ht="15.75" customHeight="1" x14ac:dyDescent="0.3">
      <c r="A69" s="555"/>
      <c r="B69" s="536" t="s">
        <v>286</v>
      </c>
      <c r="C69" s="557">
        <f>SUM(C66:C68)</f>
        <v>35000</v>
      </c>
      <c r="D69" s="573">
        <f>SUM(D66:D68)</f>
        <v>0</v>
      </c>
      <c r="E69" s="556"/>
      <c r="F69" s="222"/>
      <c r="G69" s="222"/>
      <c r="H69" s="222"/>
      <c r="I69" s="222"/>
      <c r="J69" s="222"/>
      <c r="L69" s="138"/>
    </row>
    <row r="70" spans="1:12" ht="15.75" customHeight="1" x14ac:dyDescent="0.3">
      <c r="A70" s="551">
        <v>45393</v>
      </c>
      <c r="B70" s="136" t="s">
        <v>128</v>
      </c>
      <c r="C70" s="198">
        <v>20000</v>
      </c>
      <c r="D70" s="556"/>
      <c r="E70" s="556"/>
      <c r="F70" s="244" t="s">
        <v>1061</v>
      </c>
      <c r="G70" s="244" t="s">
        <v>124</v>
      </c>
      <c r="H70" s="244"/>
      <c r="I70" s="244" t="s">
        <v>1299</v>
      </c>
      <c r="J70" s="244"/>
      <c r="L70" s="138"/>
    </row>
    <row r="71" spans="1:12" ht="15.75" customHeight="1" x14ac:dyDescent="0.3">
      <c r="A71" s="551">
        <v>45407</v>
      </c>
      <c r="B71" s="136" t="s">
        <v>128</v>
      </c>
      <c r="C71" s="198">
        <v>10000</v>
      </c>
      <c r="D71" s="329"/>
      <c r="E71" s="329"/>
      <c r="F71" s="227" t="s">
        <v>1048</v>
      </c>
      <c r="G71" s="227" t="s">
        <v>125</v>
      </c>
      <c r="H71" s="227"/>
      <c r="I71" s="227" t="s">
        <v>1300</v>
      </c>
      <c r="J71" s="227"/>
      <c r="L71" s="138"/>
    </row>
    <row r="72" spans="1:12" ht="15.75" customHeight="1" x14ac:dyDescent="0.3">
      <c r="A72" s="551">
        <v>45411</v>
      </c>
      <c r="B72" s="565" t="s">
        <v>128</v>
      </c>
      <c r="C72" s="219">
        <v>5000</v>
      </c>
      <c r="D72" s="566"/>
      <c r="E72" s="566"/>
      <c r="F72" s="265" t="s">
        <v>1062</v>
      </c>
      <c r="G72" s="265" t="s">
        <v>123</v>
      </c>
      <c r="H72" s="265"/>
      <c r="I72" s="265" t="s">
        <v>1101</v>
      </c>
      <c r="J72" s="265"/>
      <c r="L72" s="138"/>
    </row>
    <row r="73" spans="1:12" ht="15.75" customHeight="1" x14ac:dyDescent="0.3">
      <c r="A73" s="555"/>
      <c r="B73" s="536" t="s">
        <v>286</v>
      </c>
      <c r="C73" s="557">
        <f>SUM(C70:C72)</f>
        <v>35000</v>
      </c>
      <c r="D73" s="573">
        <f>SUM(D70:D72)</f>
        <v>0</v>
      </c>
      <c r="E73" s="556"/>
      <c r="F73" s="222"/>
      <c r="G73" s="222"/>
      <c r="H73" s="222"/>
      <c r="I73" s="222"/>
      <c r="J73" s="222"/>
      <c r="L73" s="138"/>
    </row>
    <row r="74" spans="1:12" ht="15.75" customHeight="1" x14ac:dyDescent="0.3">
      <c r="A74" s="551">
        <v>45422</v>
      </c>
      <c r="B74" s="136" t="s">
        <v>128</v>
      </c>
      <c r="C74" s="198">
        <v>20000</v>
      </c>
      <c r="D74" s="198"/>
      <c r="E74" s="556"/>
      <c r="F74" s="244" t="s">
        <v>1061</v>
      </c>
      <c r="G74" s="244" t="s">
        <v>124</v>
      </c>
      <c r="H74" s="244"/>
      <c r="I74" s="244" t="s">
        <v>1301</v>
      </c>
      <c r="J74" s="244"/>
      <c r="L74" s="138"/>
    </row>
    <row r="75" spans="1:12" ht="15.75" customHeight="1" x14ac:dyDescent="0.3">
      <c r="A75" s="551">
        <v>45433</v>
      </c>
      <c r="B75" s="136" t="s">
        <v>936</v>
      </c>
      <c r="C75" s="198"/>
      <c r="D75" s="198">
        <v>14060</v>
      </c>
      <c r="E75" s="329"/>
      <c r="F75" s="227" t="s">
        <v>1063</v>
      </c>
      <c r="G75" s="227" t="s">
        <v>935</v>
      </c>
      <c r="H75" s="227" t="s">
        <v>935</v>
      </c>
      <c r="I75" s="227" t="s">
        <v>1063</v>
      </c>
      <c r="J75" s="227" t="s">
        <v>1063</v>
      </c>
      <c r="L75" s="138"/>
    </row>
    <row r="76" spans="1:12" ht="15.75" customHeight="1" x14ac:dyDescent="0.3">
      <c r="A76" s="551">
        <v>45439</v>
      </c>
      <c r="B76" s="136" t="s">
        <v>128</v>
      </c>
      <c r="C76" s="198">
        <v>10000</v>
      </c>
      <c r="D76" s="219"/>
      <c r="E76" s="329"/>
      <c r="F76" s="227" t="s">
        <v>1048</v>
      </c>
      <c r="G76" s="227" t="s">
        <v>125</v>
      </c>
      <c r="H76" s="227"/>
      <c r="I76" s="227" t="s">
        <v>1302</v>
      </c>
      <c r="J76" s="227"/>
      <c r="L76" s="138"/>
    </row>
    <row r="77" spans="1:12" ht="15.75" customHeight="1" x14ac:dyDescent="0.3">
      <c r="A77" s="551">
        <v>45439</v>
      </c>
      <c r="B77" s="565" t="s">
        <v>128</v>
      </c>
      <c r="C77" s="219">
        <v>5000</v>
      </c>
      <c r="D77" s="219"/>
      <c r="E77" s="566"/>
      <c r="F77" s="265" t="s">
        <v>1062</v>
      </c>
      <c r="G77" s="265" t="s">
        <v>123</v>
      </c>
      <c r="H77" s="265"/>
      <c r="I77" s="265" t="s">
        <v>1303</v>
      </c>
      <c r="J77" s="265"/>
      <c r="L77" s="138"/>
    </row>
    <row r="78" spans="1:12" ht="15.75" customHeight="1" x14ac:dyDescent="0.3">
      <c r="A78" s="555"/>
      <c r="B78" s="536" t="s">
        <v>286</v>
      </c>
      <c r="C78" s="557">
        <f>SUM(C74:C77)</f>
        <v>35000</v>
      </c>
      <c r="D78" s="557">
        <f>SUM(D74:D77)</f>
        <v>14060</v>
      </c>
      <c r="E78" s="556"/>
      <c r="F78" s="222"/>
      <c r="G78" s="222"/>
      <c r="H78" s="222"/>
      <c r="I78" s="222"/>
      <c r="J78" s="222"/>
      <c r="L78" s="138"/>
    </row>
    <row r="79" spans="1:12" ht="15.75" customHeight="1" x14ac:dyDescent="0.3">
      <c r="A79" s="551">
        <v>45453</v>
      </c>
      <c r="B79" s="136" t="s">
        <v>128</v>
      </c>
      <c r="C79" s="198">
        <v>20000</v>
      </c>
      <c r="D79" s="198"/>
      <c r="E79" s="556"/>
      <c r="F79" s="244" t="s">
        <v>1061</v>
      </c>
      <c r="G79" s="244" t="s">
        <v>124</v>
      </c>
      <c r="H79" s="244"/>
      <c r="I79" s="244" t="s">
        <v>1301</v>
      </c>
      <c r="J79" s="244"/>
      <c r="L79" s="138"/>
    </row>
    <row r="80" spans="1:12" ht="15.75" customHeight="1" x14ac:dyDescent="0.3">
      <c r="A80" s="551">
        <v>45466</v>
      </c>
      <c r="B80" s="136" t="s">
        <v>962</v>
      </c>
      <c r="C80" s="198">
        <v>252</v>
      </c>
      <c r="D80" s="198"/>
      <c r="E80" s="329"/>
      <c r="F80" s="227" t="s">
        <v>488</v>
      </c>
      <c r="G80" s="227" t="s">
        <v>105</v>
      </c>
      <c r="H80" s="227" t="s">
        <v>105</v>
      </c>
      <c r="I80" s="227" t="s">
        <v>488</v>
      </c>
      <c r="J80" s="227"/>
      <c r="L80" s="138"/>
    </row>
    <row r="81" spans="1:12" ht="15.75" customHeight="1" x14ac:dyDescent="0.3">
      <c r="A81" s="551">
        <v>45468</v>
      </c>
      <c r="B81" s="136" t="s">
        <v>128</v>
      </c>
      <c r="C81" s="198">
        <v>10000</v>
      </c>
      <c r="D81" s="219"/>
      <c r="E81" s="329"/>
      <c r="F81" s="227" t="s">
        <v>1048</v>
      </c>
      <c r="G81" s="227" t="s">
        <v>125</v>
      </c>
      <c r="H81" s="227"/>
      <c r="I81" s="227" t="s">
        <v>1302</v>
      </c>
      <c r="J81" s="227"/>
      <c r="L81" s="138"/>
    </row>
    <row r="82" spans="1:12" ht="15.75" customHeight="1" x14ac:dyDescent="0.3">
      <c r="A82" s="551">
        <v>45470</v>
      </c>
      <c r="B82" s="565" t="s">
        <v>128</v>
      </c>
      <c r="C82" s="219">
        <v>5000</v>
      </c>
      <c r="D82" s="219"/>
      <c r="E82" s="566"/>
      <c r="F82" s="265" t="s">
        <v>1062</v>
      </c>
      <c r="G82" s="265" t="s">
        <v>123</v>
      </c>
      <c r="H82" s="265"/>
      <c r="I82" s="265" t="s">
        <v>1303</v>
      </c>
      <c r="J82" s="265"/>
      <c r="L82" s="138"/>
    </row>
    <row r="83" spans="1:12" ht="15.75" customHeight="1" x14ac:dyDescent="0.3">
      <c r="A83" s="555"/>
      <c r="B83" s="536" t="s">
        <v>286</v>
      </c>
      <c r="C83" s="557">
        <f>SUM(C79:C82)</f>
        <v>35252</v>
      </c>
      <c r="D83" s="557">
        <f>SUM(D79:D82)</f>
        <v>0</v>
      </c>
      <c r="E83" s="556"/>
      <c r="F83" s="222"/>
      <c r="G83" s="222"/>
      <c r="H83" s="222"/>
      <c r="I83" s="222"/>
      <c r="J83" s="222"/>
      <c r="L83" s="138"/>
    </row>
    <row r="84" spans="1:12" ht="15.75" customHeight="1" x14ac:dyDescent="0.3">
      <c r="A84" s="551">
        <v>45483</v>
      </c>
      <c r="B84" s="136" t="s">
        <v>128</v>
      </c>
      <c r="C84" s="198">
        <v>20000</v>
      </c>
      <c r="D84" s="198"/>
      <c r="E84" s="556"/>
      <c r="F84" s="244" t="s">
        <v>1061</v>
      </c>
      <c r="G84" s="244" t="s">
        <v>124</v>
      </c>
      <c r="H84" s="244"/>
      <c r="I84" s="244" t="s">
        <v>1299</v>
      </c>
      <c r="J84" s="244"/>
      <c r="L84" s="138"/>
    </row>
    <row r="85" spans="1:12" ht="15.75" customHeight="1" x14ac:dyDescent="0.3">
      <c r="A85" s="551">
        <v>45498</v>
      </c>
      <c r="B85" s="136" t="s">
        <v>128</v>
      </c>
      <c r="C85" s="198">
        <v>10000</v>
      </c>
      <c r="D85" s="219"/>
      <c r="E85" s="329"/>
      <c r="F85" s="227" t="s">
        <v>1048</v>
      </c>
      <c r="G85" s="227" t="s">
        <v>125</v>
      </c>
      <c r="H85" s="227"/>
      <c r="I85" s="227" t="s">
        <v>1300</v>
      </c>
      <c r="J85" s="227"/>
      <c r="L85" s="138"/>
    </row>
    <row r="86" spans="1:12" ht="15.75" customHeight="1" x14ac:dyDescent="0.3">
      <c r="A86" s="551">
        <v>45502</v>
      </c>
      <c r="B86" s="565" t="s">
        <v>128</v>
      </c>
      <c r="C86" s="219">
        <v>5000</v>
      </c>
      <c r="D86" s="219"/>
      <c r="E86" s="566"/>
      <c r="F86" s="265" t="s">
        <v>1062</v>
      </c>
      <c r="G86" s="265" t="s">
        <v>123</v>
      </c>
      <c r="H86" s="265"/>
      <c r="I86" s="265" t="s">
        <v>1101</v>
      </c>
      <c r="J86" s="265"/>
      <c r="L86" s="138"/>
    </row>
    <row r="87" spans="1:12" ht="15.75" customHeight="1" x14ac:dyDescent="0.3">
      <c r="A87" s="555"/>
      <c r="B87" s="536" t="s">
        <v>286</v>
      </c>
      <c r="C87" s="557">
        <f>SUM(C84:C86)</f>
        <v>35000</v>
      </c>
      <c r="D87" s="557">
        <f>SUM(D84:D86)</f>
        <v>0</v>
      </c>
      <c r="E87" s="556"/>
      <c r="F87" s="222"/>
      <c r="G87" s="222"/>
      <c r="H87" s="222"/>
      <c r="I87" s="222"/>
      <c r="J87" s="222"/>
      <c r="L87" s="138"/>
    </row>
    <row r="88" spans="1:12" ht="15.75" customHeight="1" x14ac:dyDescent="0.3">
      <c r="A88" s="551">
        <v>45516</v>
      </c>
      <c r="B88" s="136" t="s">
        <v>128</v>
      </c>
      <c r="C88" s="198">
        <v>20000</v>
      </c>
      <c r="D88" s="198"/>
      <c r="E88" s="556"/>
      <c r="F88" s="244" t="s">
        <v>1061</v>
      </c>
      <c r="G88" s="244" t="s">
        <v>124</v>
      </c>
      <c r="H88" s="244"/>
      <c r="I88" s="244" t="s">
        <v>1299</v>
      </c>
      <c r="J88" s="244"/>
      <c r="L88" s="138"/>
    </row>
    <row r="89" spans="1:12" ht="15.75" customHeight="1" x14ac:dyDescent="0.3">
      <c r="A89" s="551">
        <v>45530</v>
      </c>
      <c r="B89" s="136" t="s">
        <v>128</v>
      </c>
      <c r="C89" s="198">
        <v>10000</v>
      </c>
      <c r="D89" s="219"/>
      <c r="E89" s="329"/>
      <c r="F89" s="227" t="s">
        <v>1048</v>
      </c>
      <c r="G89" s="227" t="s">
        <v>125</v>
      </c>
      <c r="H89" s="227"/>
      <c r="I89" s="227" t="s">
        <v>1300</v>
      </c>
      <c r="J89" s="227"/>
      <c r="L89" s="138"/>
    </row>
    <row r="90" spans="1:12" ht="15.75" customHeight="1" x14ac:dyDescent="0.3">
      <c r="A90" s="551">
        <v>45531</v>
      </c>
      <c r="B90" s="565" t="s">
        <v>128</v>
      </c>
      <c r="C90" s="219">
        <v>5000</v>
      </c>
      <c r="D90" s="219"/>
      <c r="E90" s="566"/>
      <c r="F90" s="265" t="s">
        <v>1062</v>
      </c>
      <c r="G90" s="265" t="s">
        <v>123</v>
      </c>
      <c r="H90" s="265"/>
      <c r="I90" s="265" t="s">
        <v>1101</v>
      </c>
      <c r="J90" s="265"/>
      <c r="L90" s="138"/>
    </row>
    <row r="91" spans="1:12" ht="15.75" customHeight="1" x14ac:dyDescent="0.3">
      <c r="A91" s="555"/>
      <c r="B91" s="536" t="s">
        <v>286</v>
      </c>
      <c r="C91" s="557">
        <f>SUM(C88:C90)</f>
        <v>35000</v>
      </c>
      <c r="D91" s="557">
        <f>SUM(D88:D90)</f>
        <v>0</v>
      </c>
      <c r="E91" s="556"/>
      <c r="F91" s="222"/>
      <c r="G91" s="222"/>
      <c r="H91" s="222"/>
      <c r="I91" s="222"/>
      <c r="J91" s="222"/>
      <c r="L91" s="138"/>
    </row>
    <row r="92" spans="1:12" ht="15.75" customHeight="1" x14ac:dyDescent="0.3">
      <c r="A92" s="551">
        <v>45545</v>
      </c>
      <c r="B92" s="136" t="s">
        <v>128</v>
      </c>
      <c r="C92" s="198">
        <v>20000</v>
      </c>
      <c r="D92" s="198"/>
      <c r="E92" s="556"/>
      <c r="F92" s="244" t="s">
        <v>1061</v>
      </c>
      <c r="G92" s="244" t="s">
        <v>124</v>
      </c>
      <c r="H92" s="244"/>
      <c r="I92" s="244" t="s">
        <v>1301</v>
      </c>
      <c r="J92" s="244"/>
      <c r="L92" s="138"/>
    </row>
    <row r="93" spans="1:12" ht="22.5" x14ac:dyDescent="0.3">
      <c r="A93" s="551">
        <v>45548</v>
      </c>
      <c r="B93" s="136" t="s">
        <v>128</v>
      </c>
      <c r="C93" s="198"/>
      <c r="D93" s="219">
        <v>500240</v>
      </c>
      <c r="E93" s="556"/>
      <c r="F93" s="426" t="s">
        <v>1064</v>
      </c>
      <c r="G93" s="426" t="s">
        <v>1015</v>
      </c>
      <c r="H93" s="426" t="s">
        <v>1015</v>
      </c>
      <c r="I93" s="426" t="s">
        <v>1064</v>
      </c>
      <c r="J93" s="426" t="s">
        <v>1064</v>
      </c>
      <c r="L93" s="138"/>
    </row>
    <row r="94" spans="1:12" ht="15.75" customHeight="1" x14ac:dyDescent="0.3">
      <c r="A94" s="551">
        <v>45560</v>
      </c>
      <c r="B94" s="136" t="s">
        <v>128</v>
      </c>
      <c r="C94" s="198">
        <v>10000</v>
      </c>
      <c r="D94" s="219"/>
      <c r="E94" s="329"/>
      <c r="F94" s="227" t="s">
        <v>1048</v>
      </c>
      <c r="G94" s="227" t="s">
        <v>125</v>
      </c>
      <c r="H94" s="227"/>
      <c r="I94" s="227" t="s">
        <v>1302</v>
      </c>
      <c r="J94" s="227"/>
      <c r="L94" s="138"/>
    </row>
    <row r="95" spans="1:12" ht="15.75" customHeight="1" x14ac:dyDescent="0.3">
      <c r="A95" s="551">
        <v>45562</v>
      </c>
      <c r="B95" s="565" t="s">
        <v>128</v>
      </c>
      <c r="C95" s="219">
        <v>5000</v>
      </c>
      <c r="D95" s="219"/>
      <c r="E95" s="566"/>
      <c r="F95" s="265" t="s">
        <v>1062</v>
      </c>
      <c r="G95" s="265" t="s">
        <v>123</v>
      </c>
      <c r="H95" s="265"/>
      <c r="I95" s="265" t="s">
        <v>1303</v>
      </c>
      <c r="J95" s="265"/>
      <c r="L95" s="138"/>
    </row>
    <row r="96" spans="1:12" ht="15.75" customHeight="1" x14ac:dyDescent="0.3">
      <c r="A96" s="555"/>
      <c r="B96" s="536" t="s">
        <v>286</v>
      </c>
      <c r="C96" s="557">
        <f>SUM(C92:C95)</f>
        <v>35000</v>
      </c>
      <c r="D96" s="557">
        <f>SUM(D92:D95)</f>
        <v>500240</v>
      </c>
      <c r="E96" s="556"/>
      <c r="F96" s="222"/>
      <c r="G96" s="222"/>
      <c r="H96" s="222"/>
      <c r="I96" s="222"/>
      <c r="J96" s="222"/>
      <c r="L96" s="138"/>
    </row>
    <row r="97" spans="1:12" ht="15.75" customHeight="1" x14ac:dyDescent="0.3">
      <c r="A97" s="551">
        <v>45575</v>
      </c>
      <c r="B97" s="136" t="s">
        <v>128</v>
      </c>
      <c r="C97" s="198">
        <v>20000</v>
      </c>
      <c r="D97" s="198"/>
      <c r="E97" s="556"/>
      <c r="F97" s="244" t="s">
        <v>1061</v>
      </c>
      <c r="G97" s="244" t="s">
        <v>124</v>
      </c>
      <c r="H97" s="244"/>
      <c r="I97" s="244" t="s">
        <v>1299</v>
      </c>
      <c r="J97" s="244"/>
      <c r="L97" s="138"/>
    </row>
    <row r="98" spans="1:12" ht="15.75" customHeight="1" x14ac:dyDescent="0.3">
      <c r="A98" s="551">
        <v>45590</v>
      </c>
      <c r="B98" s="136" t="s">
        <v>128</v>
      </c>
      <c r="C98" s="198">
        <v>10000</v>
      </c>
      <c r="D98" s="219"/>
      <c r="E98" s="329"/>
      <c r="F98" s="227" t="s">
        <v>1048</v>
      </c>
      <c r="G98" s="227" t="s">
        <v>125</v>
      </c>
      <c r="H98" s="227"/>
      <c r="I98" s="227" t="s">
        <v>1300</v>
      </c>
      <c r="J98" s="227"/>
      <c r="L98" s="138"/>
    </row>
    <row r="99" spans="1:12" ht="15.75" customHeight="1" x14ac:dyDescent="0.3">
      <c r="A99" s="551">
        <v>45593</v>
      </c>
      <c r="B99" s="565" t="s">
        <v>128</v>
      </c>
      <c r="C99" s="219">
        <v>5000</v>
      </c>
      <c r="D99" s="219"/>
      <c r="E99" s="566"/>
      <c r="F99" s="265" t="s">
        <v>1062</v>
      </c>
      <c r="G99" s="265" t="s">
        <v>123</v>
      </c>
      <c r="H99" s="265"/>
      <c r="I99" s="265" t="s">
        <v>1101</v>
      </c>
      <c r="J99" s="265"/>
      <c r="L99" s="138"/>
    </row>
    <row r="100" spans="1:12" ht="15.75" customHeight="1" x14ac:dyDescent="0.3">
      <c r="A100" s="555"/>
      <c r="B100" s="536" t="s">
        <v>286</v>
      </c>
      <c r="C100" s="557">
        <f>SUM(C97:C99)</f>
        <v>35000</v>
      </c>
      <c r="D100" s="557">
        <f>SUM(D97:D99)</f>
        <v>0</v>
      </c>
      <c r="E100" s="556"/>
      <c r="F100" s="222"/>
      <c r="G100" s="222"/>
      <c r="H100" s="222"/>
      <c r="I100" s="222"/>
      <c r="J100" s="222"/>
      <c r="L100" s="138"/>
    </row>
    <row r="101" spans="1:12" ht="15.75" customHeight="1" x14ac:dyDescent="0.3">
      <c r="A101" s="551">
        <v>45607</v>
      </c>
      <c r="B101" s="136" t="s">
        <v>128</v>
      </c>
      <c r="C101" s="198">
        <v>20000</v>
      </c>
      <c r="D101" s="198"/>
      <c r="E101" s="556"/>
      <c r="F101" s="244" t="s">
        <v>1061</v>
      </c>
      <c r="G101" s="244" t="s">
        <v>124</v>
      </c>
      <c r="H101" s="244"/>
      <c r="I101" s="244" t="s">
        <v>1299</v>
      </c>
      <c r="J101" s="244"/>
      <c r="L101" s="138"/>
    </row>
    <row r="102" spans="1:12" ht="15.75" customHeight="1" x14ac:dyDescent="0.3">
      <c r="A102" s="551">
        <v>45621</v>
      </c>
      <c r="B102" s="136" t="s">
        <v>128</v>
      </c>
      <c r="C102" s="198">
        <v>10000</v>
      </c>
      <c r="D102" s="219"/>
      <c r="E102" s="329"/>
      <c r="F102" s="227" t="s">
        <v>1048</v>
      </c>
      <c r="G102" s="227" t="s">
        <v>125</v>
      </c>
      <c r="H102" s="227"/>
      <c r="I102" s="227" t="s">
        <v>1300</v>
      </c>
      <c r="J102" s="227"/>
      <c r="L102" s="138"/>
    </row>
    <row r="103" spans="1:12" ht="15.75" customHeight="1" x14ac:dyDescent="0.3">
      <c r="A103" s="551">
        <v>45623</v>
      </c>
      <c r="B103" s="565" t="s">
        <v>128</v>
      </c>
      <c r="C103" s="219">
        <v>5000</v>
      </c>
      <c r="D103" s="219"/>
      <c r="E103" s="566"/>
      <c r="F103" s="265" t="s">
        <v>1062</v>
      </c>
      <c r="G103" s="265" t="s">
        <v>123</v>
      </c>
      <c r="H103" s="265"/>
      <c r="I103" s="265" t="s">
        <v>1101</v>
      </c>
      <c r="J103" s="265"/>
      <c r="L103" s="138"/>
    </row>
    <row r="104" spans="1:12" ht="15.75" customHeight="1" x14ac:dyDescent="0.3">
      <c r="A104" s="555"/>
      <c r="B104" s="536" t="s">
        <v>286</v>
      </c>
      <c r="C104" s="557">
        <f>SUM(C101:C103)</f>
        <v>35000</v>
      </c>
      <c r="D104" s="557">
        <f>SUM(D101:D103)</f>
        <v>0</v>
      </c>
      <c r="E104" s="556"/>
      <c r="F104" s="222"/>
      <c r="G104" s="222"/>
      <c r="H104" s="222"/>
      <c r="I104" s="222"/>
      <c r="J104" s="222"/>
      <c r="L104" s="138"/>
    </row>
    <row r="105" spans="1:12" ht="15.75" customHeight="1" x14ac:dyDescent="0.3">
      <c r="A105" s="551">
        <v>45636</v>
      </c>
      <c r="B105" s="136" t="s">
        <v>128</v>
      </c>
      <c r="C105" s="198">
        <v>20000</v>
      </c>
      <c r="D105" s="198"/>
      <c r="E105" s="556"/>
      <c r="F105" s="244" t="s">
        <v>1061</v>
      </c>
      <c r="G105" s="244" t="s">
        <v>124</v>
      </c>
      <c r="H105" s="244"/>
      <c r="I105" s="244" t="s">
        <v>1299</v>
      </c>
      <c r="J105" s="244"/>
      <c r="L105" s="138"/>
    </row>
    <row r="106" spans="1:12" ht="15.75" customHeight="1" x14ac:dyDescent="0.3">
      <c r="A106" s="551">
        <v>45652</v>
      </c>
      <c r="B106" s="136" t="s">
        <v>128</v>
      </c>
      <c r="C106" s="198">
        <v>10000</v>
      </c>
      <c r="D106" s="219"/>
      <c r="E106" s="329"/>
      <c r="F106" s="227" t="s">
        <v>1048</v>
      </c>
      <c r="G106" s="227" t="s">
        <v>125</v>
      </c>
      <c r="H106" s="227"/>
      <c r="I106" s="227" t="s">
        <v>1300</v>
      </c>
      <c r="J106" s="227"/>
      <c r="L106" s="138"/>
    </row>
    <row r="107" spans="1:12" ht="15.75" customHeight="1" x14ac:dyDescent="0.3">
      <c r="A107" s="551">
        <v>45653</v>
      </c>
      <c r="B107" s="136" t="s">
        <v>784</v>
      </c>
      <c r="C107" s="198">
        <v>5000</v>
      </c>
      <c r="D107" s="219"/>
      <c r="E107" s="329"/>
      <c r="F107" s="227" t="s">
        <v>1062</v>
      </c>
      <c r="G107" s="227" t="s">
        <v>1101</v>
      </c>
      <c r="H107" s="227"/>
      <c r="I107" s="227" t="s">
        <v>1101</v>
      </c>
      <c r="J107" s="227"/>
      <c r="L107" s="138"/>
    </row>
    <row r="108" spans="1:12" ht="15.75" customHeight="1" x14ac:dyDescent="0.3">
      <c r="A108" s="551">
        <v>45655</v>
      </c>
      <c r="B108" s="565" t="s">
        <v>1102</v>
      </c>
      <c r="C108" s="219">
        <v>219</v>
      </c>
      <c r="D108" s="219"/>
      <c r="E108" s="566"/>
      <c r="F108" s="265" t="s">
        <v>488</v>
      </c>
      <c r="G108" s="265" t="s">
        <v>1102</v>
      </c>
      <c r="H108" s="265" t="s">
        <v>1102</v>
      </c>
      <c r="I108" s="265" t="s">
        <v>488</v>
      </c>
      <c r="J108" s="265" t="s">
        <v>488</v>
      </c>
      <c r="L108" s="138"/>
    </row>
    <row r="109" spans="1:12" ht="15.75" customHeight="1" x14ac:dyDescent="0.3">
      <c r="A109" s="555"/>
      <c r="B109" s="536" t="s">
        <v>286</v>
      </c>
      <c r="C109" s="557">
        <f>SUM(C105:C108)</f>
        <v>35219</v>
      </c>
      <c r="D109" s="557">
        <f>SUM(D105:D108)</f>
        <v>0</v>
      </c>
      <c r="E109" s="556"/>
      <c r="F109" s="222"/>
      <c r="G109" s="222"/>
      <c r="H109" s="222"/>
      <c r="I109" s="222"/>
      <c r="J109" s="222"/>
      <c r="L109" s="138"/>
    </row>
    <row r="110" spans="1:12" ht="17.25" thickBot="1" x14ac:dyDescent="0.35">
      <c r="A110" s="328"/>
      <c r="B110" s="365" t="s">
        <v>287</v>
      </c>
      <c r="C110" s="366">
        <f>SUM(C4+C61+C65+C69+C73+C78+C83+C87+C91+C96+C100+C104+C109)</f>
        <v>834594</v>
      </c>
      <c r="D110" s="366">
        <f>SUM(D4+D61+D65+D69+D73+D78+D83+D87+D91+D96+D100+D104+D109)</f>
        <v>514300</v>
      </c>
      <c r="E110" s="595">
        <f>C110-D110</f>
        <v>320294</v>
      </c>
      <c r="F110" s="321"/>
      <c r="G110" s="321"/>
      <c r="H110" s="321"/>
      <c r="I110" s="321"/>
      <c r="J110" s="321"/>
    </row>
    <row r="116" spans="4:4" x14ac:dyDescent="0.3">
      <c r="D116" s="129" t="s">
        <v>636</v>
      </c>
    </row>
  </sheetData>
  <sheetProtection password="EF8E" sheet="1" objects="1" scenarios="1"/>
  <mergeCells count="1">
    <mergeCell ref="A1:F1"/>
  </mergeCells>
  <phoneticPr fontId="3" type="noConversion"/>
  <printOptions horizontalCentered="1"/>
  <pageMargins left="0.19685039370078741" right="0.19685039370078741" top="0.19685039370078741" bottom="0.19685039370078741" header="0.19685039370078741" footer="0.19685039370078741"/>
  <pageSetup paperSize="9" scale="72" orientation="portrait" r:id="rId1"/>
  <ignoredErrors>
    <ignoredError sqref="C8:D8" formulaRange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tabColor rgb="FF7030A0"/>
  </sheetPr>
  <dimension ref="B1:G117"/>
  <sheetViews>
    <sheetView tabSelected="1" topLeftCell="B1" zoomScaleNormal="100" workbookViewId="0">
      <selection activeCell="I84" sqref="I84"/>
    </sheetView>
  </sheetViews>
  <sheetFormatPr defaultRowHeight="16.5" x14ac:dyDescent="0.3"/>
  <cols>
    <col min="1" max="1" width="0" hidden="1" customWidth="1"/>
    <col min="2" max="3" width="12.5" style="11" customWidth="1"/>
    <col min="4" max="4" width="13" style="30" customWidth="1"/>
    <col min="5" max="5" width="25.625" style="11" bestFit="1" customWidth="1"/>
    <col min="6" max="6" width="13.25" style="109" customWidth="1"/>
    <col min="7" max="7" width="15.25" style="11" bestFit="1" customWidth="1"/>
    <col min="8" max="10" width="9.375" bestFit="1" customWidth="1"/>
  </cols>
  <sheetData>
    <row r="1" spans="2:7" ht="36" customHeight="1" x14ac:dyDescent="0.3">
      <c r="B1" s="759" t="s">
        <v>114</v>
      </c>
      <c r="C1" s="759"/>
      <c r="D1" s="759"/>
      <c r="E1" s="759"/>
      <c r="F1" s="759"/>
      <c r="G1" s="759"/>
    </row>
    <row r="2" spans="2:7" ht="23.25" customHeight="1" thickBot="1" x14ac:dyDescent="0.35">
      <c r="B2" s="924" t="s">
        <v>109</v>
      </c>
      <c r="C2" s="924"/>
      <c r="D2" s="924"/>
      <c r="E2" s="924"/>
      <c r="F2" s="924"/>
      <c r="G2" s="924"/>
    </row>
    <row r="3" spans="2:7" ht="22.5" customHeight="1" thickBot="1" x14ac:dyDescent="0.35">
      <c r="B3" s="269" t="s">
        <v>70</v>
      </c>
      <c r="C3" s="270" t="s">
        <v>95</v>
      </c>
      <c r="D3" s="567" t="s">
        <v>96</v>
      </c>
      <c r="E3" s="568" t="s">
        <v>97</v>
      </c>
      <c r="F3" s="358" t="s">
        <v>98</v>
      </c>
      <c r="G3" s="569" t="s">
        <v>99</v>
      </c>
    </row>
    <row r="4" spans="2:7" hidden="1" x14ac:dyDescent="0.3">
      <c r="B4" s="389">
        <v>44571</v>
      </c>
      <c r="C4" s="352" t="s">
        <v>126</v>
      </c>
      <c r="D4" s="230"/>
      <c r="E4" s="310" t="s">
        <v>127</v>
      </c>
      <c r="F4" s="372">
        <v>20000</v>
      </c>
      <c r="G4" s="311" t="s">
        <v>128</v>
      </c>
    </row>
    <row r="5" spans="2:7" hidden="1" x14ac:dyDescent="0.3">
      <c r="B5" s="45">
        <v>44586</v>
      </c>
      <c r="C5" s="309" t="s">
        <v>126</v>
      </c>
      <c r="D5" s="133"/>
      <c r="E5" s="136" t="s">
        <v>127</v>
      </c>
      <c r="F5" s="198">
        <v>10000</v>
      </c>
      <c r="G5" s="312" t="s">
        <v>128</v>
      </c>
    </row>
    <row r="6" spans="2:7" ht="17.25" hidden="1" thickBot="1" x14ac:dyDescent="0.35">
      <c r="B6" s="26">
        <v>44588</v>
      </c>
      <c r="C6" s="313" t="s">
        <v>126</v>
      </c>
      <c r="D6" s="134"/>
      <c r="E6" s="314" t="s">
        <v>127</v>
      </c>
      <c r="F6" s="207">
        <v>5000</v>
      </c>
      <c r="G6" s="315" t="s">
        <v>128</v>
      </c>
    </row>
    <row r="7" spans="2:7" hidden="1" x14ac:dyDescent="0.3">
      <c r="B7" s="389">
        <v>44602</v>
      </c>
      <c r="C7" s="352" t="s">
        <v>126</v>
      </c>
      <c r="D7" s="230"/>
      <c r="E7" s="310" t="s">
        <v>127</v>
      </c>
      <c r="F7" s="372">
        <v>20000</v>
      </c>
      <c r="G7" s="311" t="s">
        <v>128</v>
      </c>
    </row>
    <row r="8" spans="2:7" hidden="1" x14ac:dyDescent="0.3">
      <c r="B8" s="45">
        <v>44617</v>
      </c>
      <c r="C8" s="309" t="s">
        <v>126</v>
      </c>
      <c r="D8" s="133"/>
      <c r="E8" s="136" t="s">
        <v>127</v>
      </c>
      <c r="F8" s="198">
        <v>10000</v>
      </c>
      <c r="G8" s="312" t="s">
        <v>128</v>
      </c>
    </row>
    <row r="9" spans="2:7" ht="17.25" hidden="1" thickBot="1" x14ac:dyDescent="0.35">
      <c r="B9" s="26">
        <v>44620</v>
      </c>
      <c r="C9" s="313" t="s">
        <v>126</v>
      </c>
      <c r="D9" s="134"/>
      <c r="E9" s="314" t="s">
        <v>127</v>
      </c>
      <c r="F9" s="207">
        <v>5000</v>
      </c>
      <c r="G9" s="315" t="s">
        <v>128</v>
      </c>
    </row>
    <row r="10" spans="2:7" hidden="1" x14ac:dyDescent="0.3">
      <c r="B10" s="389">
        <v>44630</v>
      </c>
      <c r="C10" s="352" t="s">
        <v>126</v>
      </c>
      <c r="D10" s="230"/>
      <c r="E10" s="310" t="s">
        <v>127</v>
      </c>
      <c r="F10" s="372">
        <v>20000</v>
      </c>
      <c r="G10" s="311" t="s">
        <v>128</v>
      </c>
    </row>
    <row r="11" spans="2:7" hidden="1" x14ac:dyDescent="0.3">
      <c r="B11" s="45">
        <v>44645</v>
      </c>
      <c r="C11" s="309" t="s">
        <v>126</v>
      </c>
      <c r="D11" s="133"/>
      <c r="E11" s="136" t="s">
        <v>127</v>
      </c>
      <c r="F11" s="198">
        <v>10000</v>
      </c>
      <c r="G11" s="312" t="s">
        <v>128</v>
      </c>
    </row>
    <row r="12" spans="2:7" ht="17.25" hidden="1" thickBot="1" x14ac:dyDescent="0.35">
      <c r="B12" s="45">
        <v>44648</v>
      </c>
      <c r="C12" s="330" t="s">
        <v>126</v>
      </c>
      <c r="D12" s="241"/>
      <c r="E12" s="194" t="s">
        <v>127</v>
      </c>
      <c r="F12" s="383">
        <v>5000</v>
      </c>
      <c r="G12" s="384" t="s">
        <v>128</v>
      </c>
    </row>
    <row r="13" spans="2:7" hidden="1" x14ac:dyDescent="0.3">
      <c r="B13" s="283">
        <v>44662</v>
      </c>
      <c r="C13" s="352" t="s">
        <v>126</v>
      </c>
      <c r="D13" s="230"/>
      <c r="E13" s="310" t="s">
        <v>127</v>
      </c>
      <c r="F13" s="372">
        <v>20000</v>
      </c>
      <c r="G13" s="311" t="s">
        <v>128</v>
      </c>
    </row>
    <row r="14" spans="2:7" hidden="1" x14ac:dyDescent="0.3">
      <c r="B14" s="196">
        <v>44665</v>
      </c>
      <c r="C14" s="309" t="s">
        <v>126</v>
      </c>
      <c r="D14" s="133"/>
      <c r="E14" s="136" t="s">
        <v>127</v>
      </c>
      <c r="F14" s="198">
        <v>2000000</v>
      </c>
      <c r="G14" s="312" t="s">
        <v>128</v>
      </c>
    </row>
    <row r="15" spans="2:7" hidden="1" x14ac:dyDescent="0.3">
      <c r="B15" s="196">
        <v>44676</v>
      </c>
      <c r="C15" s="309" t="s">
        <v>126</v>
      </c>
      <c r="D15" s="133"/>
      <c r="E15" s="136" t="s">
        <v>127</v>
      </c>
      <c r="F15" s="198">
        <v>10000</v>
      </c>
      <c r="G15" s="312" t="s">
        <v>128</v>
      </c>
    </row>
    <row r="16" spans="2:7" ht="17.25" hidden="1" thickBot="1" x14ac:dyDescent="0.35">
      <c r="B16" s="26">
        <v>44678</v>
      </c>
      <c r="C16" s="313" t="s">
        <v>126</v>
      </c>
      <c r="D16" s="134"/>
      <c r="E16" s="314" t="s">
        <v>127</v>
      </c>
      <c r="F16" s="207">
        <v>5000</v>
      </c>
      <c r="G16" s="315" t="s">
        <v>128</v>
      </c>
    </row>
    <row r="17" spans="2:7" hidden="1" x14ac:dyDescent="0.3">
      <c r="B17" s="389">
        <v>44691</v>
      </c>
      <c r="C17" s="352" t="s">
        <v>126</v>
      </c>
      <c r="D17" s="230"/>
      <c r="E17" s="310" t="s">
        <v>127</v>
      </c>
      <c r="F17" s="372">
        <v>20000</v>
      </c>
      <c r="G17" s="311" t="s">
        <v>128</v>
      </c>
    </row>
    <row r="18" spans="2:7" hidden="1" x14ac:dyDescent="0.3">
      <c r="B18" s="45">
        <v>44706</v>
      </c>
      <c r="C18" s="309" t="s">
        <v>126</v>
      </c>
      <c r="D18" s="133"/>
      <c r="E18" s="136" t="s">
        <v>127</v>
      </c>
      <c r="F18" s="198">
        <v>10000</v>
      </c>
      <c r="G18" s="312" t="s">
        <v>128</v>
      </c>
    </row>
    <row r="19" spans="2:7" ht="17.25" hidden="1" thickBot="1" x14ac:dyDescent="0.35">
      <c r="B19" s="45">
        <v>44708</v>
      </c>
      <c r="C19" s="330" t="s">
        <v>126</v>
      </c>
      <c r="D19" s="241"/>
      <c r="E19" s="194" t="s">
        <v>127</v>
      </c>
      <c r="F19" s="383">
        <v>5000</v>
      </c>
      <c r="G19" s="384" t="s">
        <v>128</v>
      </c>
    </row>
    <row r="20" spans="2:7" hidden="1" x14ac:dyDescent="0.3">
      <c r="B20" s="283">
        <v>44722</v>
      </c>
      <c r="C20" s="352" t="s">
        <v>126</v>
      </c>
      <c r="D20" s="230"/>
      <c r="E20" s="310" t="s">
        <v>127</v>
      </c>
      <c r="F20" s="372">
        <v>20000</v>
      </c>
      <c r="G20" s="311" t="s">
        <v>128</v>
      </c>
    </row>
    <row r="21" spans="2:7" hidden="1" x14ac:dyDescent="0.3">
      <c r="B21" s="196">
        <v>44738</v>
      </c>
      <c r="C21" s="309" t="s">
        <v>126</v>
      </c>
      <c r="D21" s="133"/>
      <c r="E21" s="136" t="s">
        <v>127</v>
      </c>
      <c r="F21" s="198">
        <v>521</v>
      </c>
      <c r="G21" s="312" t="s">
        <v>128</v>
      </c>
    </row>
    <row r="22" spans="2:7" hidden="1" x14ac:dyDescent="0.3">
      <c r="B22" s="196">
        <v>44739</v>
      </c>
      <c r="C22" s="309" t="s">
        <v>126</v>
      </c>
      <c r="D22" s="133"/>
      <c r="E22" s="136" t="s">
        <v>127</v>
      </c>
      <c r="F22" s="198">
        <v>10000</v>
      </c>
      <c r="G22" s="312" t="s">
        <v>128</v>
      </c>
    </row>
    <row r="23" spans="2:7" ht="17.25" hidden="1" thickBot="1" x14ac:dyDescent="0.35">
      <c r="B23" s="26">
        <v>44739</v>
      </c>
      <c r="C23" s="313" t="s">
        <v>126</v>
      </c>
      <c r="D23" s="134"/>
      <c r="E23" s="314" t="s">
        <v>127</v>
      </c>
      <c r="F23" s="207">
        <v>5000</v>
      </c>
      <c r="G23" s="315" t="s">
        <v>128</v>
      </c>
    </row>
    <row r="24" spans="2:7" hidden="1" x14ac:dyDescent="0.3">
      <c r="B24" s="283">
        <v>44753</v>
      </c>
      <c r="C24" s="352" t="s">
        <v>126</v>
      </c>
      <c r="D24" s="230"/>
      <c r="E24" s="310" t="s">
        <v>127</v>
      </c>
      <c r="F24" s="372">
        <v>20000</v>
      </c>
      <c r="G24" s="311" t="s">
        <v>128</v>
      </c>
    </row>
    <row r="25" spans="2:7" hidden="1" x14ac:dyDescent="0.3">
      <c r="B25" s="196">
        <v>44767</v>
      </c>
      <c r="C25" s="309" t="s">
        <v>126</v>
      </c>
      <c r="D25" s="133"/>
      <c r="E25" s="136" t="s">
        <v>127</v>
      </c>
      <c r="F25" s="198">
        <v>10000</v>
      </c>
      <c r="G25" s="312" t="s">
        <v>128</v>
      </c>
    </row>
    <row r="26" spans="2:7" ht="17.25" hidden="1" thickBot="1" x14ac:dyDescent="0.35">
      <c r="B26" s="45">
        <v>44769</v>
      </c>
      <c r="C26" s="330" t="s">
        <v>126</v>
      </c>
      <c r="D26" s="241"/>
      <c r="E26" s="194" t="s">
        <v>127</v>
      </c>
      <c r="F26" s="383">
        <v>5000</v>
      </c>
      <c r="G26" s="384" t="s">
        <v>128</v>
      </c>
    </row>
    <row r="27" spans="2:7" hidden="1" x14ac:dyDescent="0.3">
      <c r="B27" s="283">
        <v>44783</v>
      </c>
      <c r="C27" s="352" t="s">
        <v>126</v>
      </c>
      <c r="D27" s="230"/>
      <c r="E27" s="310" t="s">
        <v>127</v>
      </c>
      <c r="F27" s="372">
        <v>20000</v>
      </c>
      <c r="G27" s="311" t="s">
        <v>128</v>
      </c>
    </row>
    <row r="28" spans="2:7" hidden="1" x14ac:dyDescent="0.3">
      <c r="B28" s="196">
        <v>44798</v>
      </c>
      <c r="C28" s="309" t="s">
        <v>126</v>
      </c>
      <c r="D28" s="133"/>
      <c r="E28" s="136" t="s">
        <v>127</v>
      </c>
      <c r="F28" s="198">
        <v>10000</v>
      </c>
      <c r="G28" s="312" t="s">
        <v>128</v>
      </c>
    </row>
    <row r="29" spans="2:7" ht="17.25" hidden="1" thickBot="1" x14ac:dyDescent="0.35">
      <c r="B29" s="26">
        <v>44802</v>
      </c>
      <c r="C29" s="313" t="s">
        <v>126</v>
      </c>
      <c r="D29" s="134"/>
      <c r="E29" s="314" t="s">
        <v>127</v>
      </c>
      <c r="F29" s="207">
        <v>5000</v>
      </c>
      <c r="G29" s="315" t="s">
        <v>128</v>
      </c>
    </row>
    <row r="30" spans="2:7" hidden="1" x14ac:dyDescent="0.3">
      <c r="B30" s="283">
        <v>44817</v>
      </c>
      <c r="C30" s="352" t="s">
        <v>126</v>
      </c>
      <c r="D30" s="230"/>
      <c r="E30" s="310" t="s">
        <v>127</v>
      </c>
      <c r="F30" s="372">
        <v>20000</v>
      </c>
      <c r="G30" s="311" t="s">
        <v>128</v>
      </c>
    </row>
    <row r="31" spans="2:7" hidden="1" x14ac:dyDescent="0.3">
      <c r="B31" s="196">
        <v>44830</v>
      </c>
      <c r="C31" s="309" t="s">
        <v>126</v>
      </c>
      <c r="D31" s="133"/>
      <c r="E31" s="136" t="s">
        <v>127</v>
      </c>
      <c r="F31" s="198">
        <v>10000</v>
      </c>
      <c r="G31" s="312" t="s">
        <v>128</v>
      </c>
    </row>
    <row r="32" spans="2:7" ht="17.25" hidden="1" thickBot="1" x14ac:dyDescent="0.35">
      <c r="B32" s="26">
        <v>44831</v>
      </c>
      <c r="C32" s="313" t="s">
        <v>126</v>
      </c>
      <c r="D32" s="134"/>
      <c r="E32" s="314" t="s">
        <v>127</v>
      </c>
      <c r="F32" s="207">
        <v>5000</v>
      </c>
      <c r="G32" s="315" t="s">
        <v>128</v>
      </c>
    </row>
    <row r="33" spans="2:7" hidden="1" x14ac:dyDescent="0.3">
      <c r="B33" s="389">
        <v>44845</v>
      </c>
      <c r="C33" s="352" t="s">
        <v>126</v>
      </c>
      <c r="D33" s="230"/>
      <c r="E33" s="310" t="s">
        <v>127</v>
      </c>
      <c r="F33" s="372">
        <v>20000</v>
      </c>
      <c r="G33" s="311" t="s">
        <v>128</v>
      </c>
    </row>
    <row r="34" spans="2:7" hidden="1" x14ac:dyDescent="0.3">
      <c r="B34" s="45">
        <v>44859</v>
      </c>
      <c r="C34" s="309" t="s">
        <v>126</v>
      </c>
      <c r="D34" s="133"/>
      <c r="E34" s="136" t="s">
        <v>127</v>
      </c>
      <c r="F34" s="198">
        <v>10000</v>
      </c>
      <c r="G34" s="312" t="s">
        <v>128</v>
      </c>
    </row>
    <row r="35" spans="2:7" ht="17.25" hidden="1" thickBot="1" x14ac:dyDescent="0.35">
      <c r="B35" s="26">
        <v>44861</v>
      </c>
      <c r="C35" s="313" t="s">
        <v>126</v>
      </c>
      <c r="D35" s="134"/>
      <c r="E35" s="314" t="s">
        <v>127</v>
      </c>
      <c r="F35" s="207">
        <v>5000</v>
      </c>
      <c r="G35" s="315" t="s">
        <v>128</v>
      </c>
    </row>
    <row r="36" spans="2:7" hidden="1" x14ac:dyDescent="0.3">
      <c r="B36" s="550">
        <v>44875</v>
      </c>
      <c r="C36" s="352" t="s">
        <v>126</v>
      </c>
      <c r="D36" s="230"/>
      <c r="E36" s="310" t="s">
        <v>127</v>
      </c>
      <c r="F36" s="372">
        <v>20000</v>
      </c>
      <c r="G36" s="311" t="s">
        <v>128</v>
      </c>
    </row>
    <row r="37" spans="2:7" hidden="1" x14ac:dyDescent="0.3">
      <c r="B37" s="551">
        <v>44890</v>
      </c>
      <c r="C37" s="309" t="s">
        <v>126</v>
      </c>
      <c r="D37" s="133"/>
      <c r="E37" s="136" t="s">
        <v>127</v>
      </c>
      <c r="F37" s="198">
        <v>10000</v>
      </c>
      <c r="G37" s="312" t="s">
        <v>128</v>
      </c>
    </row>
    <row r="38" spans="2:7" ht="17.25" hidden="1" thickBot="1" x14ac:dyDescent="0.35">
      <c r="B38" s="558">
        <v>44893</v>
      </c>
      <c r="C38" s="330" t="s">
        <v>126</v>
      </c>
      <c r="D38" s="241"/>
      <c r="E38" s="194" t="s">
        <v>127</v>
      </c>
      <c r="F38" s="383">
        <v>5000</v>
      </c>
      <c r="G38" s="384" t="s">
        <v>128</v>
      </c>
    </row>
    <row r="39" spans="2:7" hidden="1" x14ac:dyDescent="0.3">
      <c r="B39" s="559">
        <v>44907</v>
      </c>
      <c r="C39" s="352" t="s">
        <v>126</v>
      </c>
      <c r="D39" s="230"/>
      <c r="E39" s="310" t="s">
        <v>127</v>
      </c>
      <c r="F39" s="372">
        <v>20000</v>
      </c>
      <c r="G39" s="311" t="s">
        <v>128</v>
      </c>
    </row>
    <row r="40" spans="2:7" hidden="1" x14ac:dyDescent="0.3">
      <c r="B40" s="551">
        <v>44920</v>
      </c>
      <c r="C40" s="309" t="s">
        <v>126</v>
      </c>
      <c r="D40" s="133"/>
      <c r="E40" s="136" t="s">
        <v>127</v>
      </c>
      <c r="F40" s="198">
        <v>411</v>
      </c>
      <c r="G40" s="312" t="s">
        <v>128</v>
      </c>
    </row>
    <row r="41" spans="2:7" hidden="1" x14ac:dyDescent="0.3">
      <c r="B41" s="551">
        <v>44921</v>
      </c>
      <c r="C41" s="309" t="s">
        <v>126</v>
      </c>
      <c r="D41" s="133"/>
      <c r="E41" s="136" t="s">
        <v>127</v>
      </c>
      <c r="F41" s="198">
        <v>10000</v>
      </c>
      <c r="G41" s="312" t="s">
        <v>128</v>
      </c>
    </row>
    <row r="42" spans="2:7" ht="17.25" hidden="1" thickBot="1" x14ac:dyDescent="0.35">
      <c r="B42" s="552">
        <v>44922</v>
      </c>
      <c r="C42" s="313" t="s">
        <v>126</v>
      </c>
      <c r="D42" s="134"/>
      <c r="E42" s="314" t="s">
        <v>127</v>
      </c>
      <c r="F42" s="207">
        <v>5000</v>
      </c>
      <c r="G42" s="315" t="s">
        <v>128</v>
      </c>
    </row>
    <row r="43" spans="2:7" hidden="1" x14ac:dyDescent="0.3">
      <c r="B43" s="559">
        <v>44936</v>
      </c>
      <c r="C43" s="352" t="s">
        <v>126</v>
      </c>
      <c r="D43" s="230"/>
      <c r="E43" s="310" t="s">
        <v>127</v>
      </c>
      <c r="F43" s="372">
        <v>20000</v>
      </c>
      <c r="G43" s="311" t="s">
        <v>128</v>
      </c>
    </row>
    <row r="44" spans="2:7" hidden="1" x14ac:dyDescent="0.3">
      <c r="B44" s="551">
        <v>44951</v>
      </c>
      <c r="C44" s="309" t="s">
        <v>126</v>
      </c>
      <c r="D44" s="133"/>
      <c r="E44" s="136" t="s">
        <v>127</v>
      </c>
      <c r="F44" s="198">
        <v>10000</v>
      </c>
      <c r="G44" s="312" t="s">
        <v>128</v>
      </c>
    </row>
    <row r="45" spans="2:7" ht="17.25" hidden="1" thickBot="1" x14ac:dyDescent="0.35">
      <c r="B45" s="552">
        <v>44953</v>
      </c>
      <c r="C45" s="313" t="s">
        <v>126</v>
      </c>
      <c r="D45" s="134"/>
      <c r="E45" s="314" t="s">
        <v>127</v>
      </c>
      <c r="F45" s="207">
        <v>5000</v>
      </c>
      <c r="G45" s="315" t="s">
        <v>128</v>
      </c>
    </row>
    <row r="46" spans="2:7" hidden="1" x14ac:dyDescent="0.3">
      <c r="B46" s="570">
        <v>44967</v>
      </c>
      <c r="C46" s="571" t="s">
        <v>126</v>
      </c>
      <c r="D46" s="211"/>
      <c r="E46" s="565" t="s">
        <v>127</v>
      </c>
      <c r="F46" s="219">
        <v>20000</v>
      </c>
      <c r="G46" s="572" t="s">
        <v>128</v>
      </c>
    </row>
    <row r="47" spans="2:7" hidden="1" x14ac:dyDescent="0.3">
      <c r="B47" s="551">
        <v>44984</v>
      </c>
      <c r="C47" s="309" t="s">
        <v>126</v>
      </c>
      <c r="D47" s="133"/>
      <c r="E47" s="136" t="s">
        <v>127</v>
      </c>
      <c r="F47" s="198">
        <v>10000</v>
      </c>
      <c r="G47" s="312" t="s">
        <v>128</v>
      </c>
    </row>
    <row r="48" spans="2:7" ht="17.25" hidden="1" thickBot="1" x14ac:dyDescent="0.35">
      <c r="B48" s="552">
        <v>44984</v>
      </c>
      <c r="C48" s="313" t="s">
        <v>126</v>
      </c>
      <c r="D48" s="134"/>
      <c r="E48" s="314" t="s">
        <v>127</v>
      </c>
      <c r="F48" s="207">
        <v>5000</v>
      </c>
      <c r="G48" s="315" t="s">
        <v>128</v>
      </c>
    </row>
    <row r="49" spans="2:7" hidden="1" x14ac:dyDescent="0.3">
      <c r="B49" s="570">
        <v>44995</v>
      </c>
      <c r="C49" s="571" t="s">
        <v>126</v>
      </c>
      <c r="D49" s="211"/>
      <c r="E49" s="565" t="s">
        <v>127</v>
      </c>
      <c r="F49" s="219">
        <v>20000</v>
      </c>
      <c r="G49" s="572" t="s">
        <v>128</v>
      </c>
    </row>
    <row r="50" spans="2:7" hidden="1" x14ac:dyDescent="0.3">
      <c r="B50" s="551">
        <v>45012</v>
      </c>
      <c r="C50" s="309" t="s">
        <v>126</v>
      </c>
      <c r="D50" s="133"/>
      <c r="E50" s="136" t="s">
        <v>127</v>
      </c>
      <c r="F50" s="198">
        <v>10000</v>
      </c>
      <c r="G50" s="312" t="s">
        <v>128</v>
      </c>
    </row>
    <row r="51" spans="2:7" ht="17.25" hidden="1" thickBot="1" x14ac:dyDescent="0.35">
      <c r="B51" s="552">
        <v>45012</v>
      </c>
      <c r="C51" s="313" t="s">
        <v>126</v>
      </c>
      <c r="D51" s="134"/>
      <c r="E51" s="314" t="s">
        <v>127</v>
      </c>
      <c r="F51" s="207">
        <v>5000</v>
      </c>
      <c r="G51" s="315" t="s">
        <v>128</v>
      </c>
    </row>
    <row r="52" spans="2:7" hidden="1" x14ac:dyDescent="0.3">
      <c r="B52" s="570">
        <v>45026</v>
      </c>
      <c r="C52" s="571" t="s">
        <v>126</v>
      </c>
      <c r="D52" s="211"/>
      <c r="E52" s="565" t="s">
        <v>127</v>
      </c>
      <c r="F52" s="219">
        <v>20000</v>
      </c>
      <c r="G52" s="572" t="s">
        <v>128</v>
      </c>
    </row>
    <row r="53" spans="2:7" hidden="1" x14ac:dyDescent="0.3">
      <c r="B53" s="570">
        <v>45041</v>
      </c>
      <c r="C53" s="571" t="s">
        <v>234</v>
      </c>
      <c r="D53" s="211"/>
      <c r="E53" s="565" t="s">
        <v>751</v>
      </c>
      <c r="F53" s="219">
        <v>10000</v>
      </c>
      <c r="G53" s="572" t="s">
        <v>784</v>
      </c>
    </row>
    <row r="54" spans="2:7" ht="17.25" hidden="1" thickBot="1" x14ac:dyDescent="0.35">
      <c r="B54" s="552">
        <v>45043</v>
      </c>
      <c r="C54" s="313" t="s">
        <v>234</v>
      </c>
      <c r="D54" s="134"/>
      <c r="E54" s="314" t="s">
        <v>751</v>
      </c>
      <c r="F54" s="207">
        <v>5000</v>
      </c>
      <c r="G54" s="315" t="s">
        <v>784</v>
      </c>
    </row>
    <row r="55" spans="2:7" hidden="1" x14ac:dyDescent="0.3">
      <c r="B55" s="570">
        <v>45056</v>
      </c>
      <c r="C55" s="571" t="s">
        <v>234</v>
      </c>
      <c r="D55" s="211"/>
      <c r="E55" s="565" t="s">
        <v>751</v>
      </c>
      <c r="F55" s="219">
        <v>20000</v>
      </c>
      <c r="G55" s="572" t="s">
        <v>784</v>
      </c>
    </row>
    <row r="56" spans="2:7" hidden="1" x14ac:dyDescent="0.3">
      <c r="B56" s="551">
        <v>45071</v>
      </c>
      <c r="C56" s="309" t="s">
        <v>234</v>
      </c>
      <c r="D56" s="133"/>
      <c r="E56" s="136" t="s">
        <v>751</v>
      </c>
      <c r="F56" s="198">
        <v>10000</v>
      </c>
      <c r="G56" s="312" t="s">
        <v>784</v>
      </c>
    </row>
    <row r="57" spans="2:7" ht="17.25" hidden="1" thickBot="1" x14ac:dyDescent="0.35">
      <c r="B57" s="552">
        <v>45076</v>
      </c>
      <c r="C57" s="313" t="s">
        <v>234</v>
      </c>
      <c r="D57" s="134"/>
      <c r="E57" s="314" t="s">
        <v>751</v>
      </c>
      <c r="F57" s="207">
        <v>5000</v>
      </c>
      <c r="G57" s="315" t="s">
        <v>784</v>
      </c>
    </row>
    <row r="58" spans="2:7" hidden="1" x14ac:dyDescent="0.3">
      <c r="B58" s="570">
        <v>45089</v>
      </c>
      <c r="C58" s="571" t="s">
        <v>234</v>
      </c>
      <c r="D58" s="211"/>
      <c r="E58" s="565" t="s">
        <v>751</v>
      </c>
      <c r="F58" s="219">
        <v>20000</v>
      </c>
      <c r="G58" s="572" t="s">
        <v>784</v>
      </c>
    </row>
    <row r="59" spans="2:7" hidden="1" x14ac:dyDescent="0.3">
      <c r="B59" s="551">
        <v>45102</v>
      </c>
      <c r="C59" s="309" t="s">
        <v>234</v>
      </c>
      <c r="D59" s="133"/>
      <c r="E59" s="136" t="s">
        <v>751</v>
      </c>
      <c r="F59" s="198">
        <v>502</v>
      </c>
      <c r="G59" s="312" t="s">
        <v>800</v>
      </c>
    </row>
    <row r="60" spans="2:7" hidden="1" x14ac:dyDescent="0.3">
      <c r="B60" s="551">
        <v>45103</v>
      </c>
      <c r="C60" s="309" t="s">
        <v>234</v>
      </c>
      <c r="D60" s="133"/>
      <c r="E60" s="136" t="s">
        <v>751</v>
      </c>
      <c r="F60" s="198">
        <v>10000</v>
      </c>
      <c r="G60" s="312" t="s">
        <v>784</v>
      </c>
    </row>
    <row r="61" spans="2:7" ht="17.25" hidden="1" thickBot="1" x14ac:dyDescent="0.35">
      <c r="B61" s="552">
        <v>45104</v>
      </c>
      <c r="C61" s="313" t="s">
        <v>234</v>
      </c>
      <c r="D61" s="134"/>
      <c r="E61" s="314" t="s">
        <v>751</v>
      </c>
      <c r="F61" s="207">
        <v>5000</v>
      </c>
      <c r="G61" s="315" t="s">
        <v>784</v>
      </c>
    </row>
    <row r="62" spans="2:7" hidden="1" x14ac:dyDescent="0.3">
      <c r="B62" s="570">
        <v>45117</v>
      </c>
      <c r="C62" s="571" t="s">
        <v>234</v>
      </c>
      <c r="D62" s="211"/>
      <c r="E62" s="565" t="s">
        <v>751</v>
      </c>
      <c r="F62" s="219">
        <v>20000</v>
      </c>
      <c r="G62" s="572" t="s">
        <v>784</v>
      </c>
    </row>
    <row r="63" spans="2:7" hidden="1" x14ac:dyDescent="0.3">
      <c r="B63" s="551">
        <v>45132</v>
      </c>
      <c r="C63" s="309" t="s">
        <v>234</v>
      </c>
      <c r="D63" s="133"/>
      <c r="E63" s="136" t="s">
        <v>751</v>
      </c>
      <c r="F63" s="198">
        <v>10000</v>
      </c>
      <c r="G63" s="312" t="s">
        <v>784</v>
      </c>
    </row>
    <row r="64" spans="2:7" ht="17.25" hidden="1" thickBot="1" x14ac:dyDescent="0.35">
      <c r="B64" s="552">
        <v>45134</v>
      </c>
      <c r="C64" s="313" t="s">
        <v>234</v>
      </c>
      <c r="D64" s="134"/>
      <c r="E64" s="314" t="s">
        <v>751</v>
      </c>
      <c r="F64" s="207">
        <v>5000</v>
      </c>
      <c r="G64" s="315" t="s">
        <v>784</v>
      </c>
    </row>
    <row r="65" spans="2:7" hidden="1" x14ac:dyDescent="0.3">
      <c r="B65" s="570">
        <v>45148</v>
      </c>
      <c r="C65" s="571" t="s">
        <v>234</v>
      </c>
      <c r="D65" s="211"/>
      <c r="E65" s="565" t="s">
        <v>751</v>
      </c>
      <c r="F65" s="219">
        <v>20000</v>
      </c>
      <c r="G65" s="572" t="s">
        <v>784</v>
      </c>
    </row>
    <row r="66" spans="2:7" hidden="1" x14ac:dyDescent="0.3">
      <c r="B66" s="551">
        <v>45163</v>
      </c>
      <c r="C66" s="309" t="s">
        <v>234</v>
      </c>
      <c r="D66" s="133"/>
      <c r="E66" s="136" t="s">
        <v>751</v>
      </c>
      <c r="F66" s="198">
        <v>10000</v>
      </c>
      <c r="G66" s="312" t="s">
        <v>784</v>
      </c>
    </row>
    <row r="67" spans="2:7" ht="17.25" hidden="1" thickBot="1" x14ac:dyDescent="0.35">
      <c r="B67" s="552">
        <v>45166</v>
      </c>
      <c r="C67" s="313" t="s">
        <v>234</v>
      </c>
      <c r="D67" s="134"/>
      <c r="E67" s="314" t="s">
        <v>751</v>
      </c>
      <c r="F67" s="207">
        <v>5000</v>
      </c>
      <c r="G67" s="315" t="s">
        <v>784</v>
      </c>
    </row>
    <row r="68" spans="2:7" hidden="1" x14ac:dyDescent="0.3">
      <c r="B68" s="570">
        <v>45180</v>
      </c>
      <c r="C68" s="571" t="s">
        <v>234</v>
      </c>
      <c r="D68" s="211"/>
      <c r="E68" s="565" t="s">
        <v>751</v>
      </c>
      <c r="F68" s="219">
        <v>20000</v>
      </c>
      <c r="G68" s="572" t="s">
        <v>784</v>
      </c>
    </row>
    <row r="69" spans="2:7" hidden="1" x14ac:dyDescent="0.3">
      <c r="B69" s="551">
        <v>45194</v>
      </c>
      <c r="C69" s="309" t="s">
        <v>234</v>
      </c>
      <c r="D69" s="133"/>
      <c r="E69" s="136" t="s">
        <v>751</v>
      </c>
      <c r="F69" s="198">
        <v>10000</v>
      </c>
      <c r="G69" s="312" t="s">
        <v>784</v>
      </c>
    </row>
    <row r="70" spans="2:7" ht="17.25" hidden="1" thickBot="1" x14ac:dyDescent="0.35">
      <c r="B70" s="552">
        <v>45196</v>
      </c>
      <c r="C70" s="313" t="s">
        <v>234</v>
      </c>
      <c r="D70" s="134"/>
      <c r="E70" s="314" t="s">
        <v>751</v>
      </c>
      <c r="F70" s="207">
        <v>5000</v>
      </c>
      <c r="G70" s="315" t="s">
        <v>784</v>
      </c>
    </row>
    <row r="71" spans="2:7" hidden="1" x14ac:dyDescent="0.3">
      <c r="B71" s="570">
        <v>45209</v>
      </c>
      <c r="C71" s="571" t="s">
        <v>234</v>
      </c>
      <c r="D71" s="211"/>
      <c r="E71" s="565" t="s">
        <v>751</v>
      </c>
      <c r="F71" s="219">
        <v>20000</v>
      </c>
      <c r="G71" s="572" t="s">
        <v>784</v>
      </c>
    </row>
    <row r="72" spans="2:7" hidden="1" x14ac:dyDescent="0.3">
      <c r="B72" s="551">
        <v>45224</v>
      </c>
      <c r="C72" s="309" t="s">
        <v>234</v>
      </c>
      <c r="D72" s="133"/>
      <c r="E72" s="136" t="s">
        <v>751</v>
      </c>
      <c r="F72" s="198">
        <v>10000</v>
      </c>
      <c r="G72" s="312" t="s">
        <v>784</v>
      </c>
    </row>
    <row r="73" spans="2:7" ht="17.25" hidden="1" thickBot="1" x14ac:dyDescent="0.35">
      <c r="B73" s="552">
        <v>45226</v>
      </c>
      <c r="C73" s="313" t="s">
        <v>234</v>
      </c>
      <c r="D73" s="134"/>
      <c r="E73" s="314" t="s">
        <v>751</v>
      </c>
      <c r="F73" s="207">
        <v>5000</v>
      </c>
      <c r="G73" s="315" t="s">
        <v>784</v>
      </c>
    </row>
    <row r="74" spans="2:7" hidden="1" x14ac:dyDescent="0.3">
      <c r="B74" s="570">
        <v>45240</v>
      </c>
      <c r="C74" s="571" t="s">
        <v>234</v>
      </c>
      <c r="D74" s="211"/>
      <c r="E74" s="565" t="s">
        <v>751</v>
      </c>
      <c r="F74" s="219">
        <v>20000</v>
      </c>
      <c r="G74" s="572" t="s">
        <v>784</v>
      </c>
    </row>
    <row r="75" spans="2:7" hidden="1" x14ac:dyDescent="0.3">
      <c r="B75" s="551">
        <v>45257</v>
      </c>
      <c r="C75" s="309" t="s">
        <v>234</v>
      </c>
      <c r="D75" s="133"/>
      <c r="E75" s="136" t="s">
        <v>751</v>
      </c>
      <c r="F75" s="198">
        <v>10000</v>
      </c>
      <c r="G75" s="312" t="s">
        <v>784</v>
      </c>
    </row>
    <row r="76" spans="2:7" ht="17.25" hidden="1" thickBot="1" x14ac:dyDescent="0.35">
      <c r="B76" s="552">
        <v>45257</v>
      </c>
      <c r="C76" s="313" t="s">
        <v>234</v>
      </c>
      <c r="D76" s="134"/>
      <c r="E76" s="314" t="s">
        <v>751</v>
      </c>
      <c r="F76" s="207">
        <v>5000</v>
      </c>
      <c r="G76" s="315" t="s">
        <v>784</v>
      </c>
    </row>
    <row r="77" spans="2:7" hidden="1" x14ac:dyDescent="0.3">
      <c r="B77" s="570">
        <v>45271</v>
      </c>
      <c r="C77" s="571" t="s">
        <v>234</v>
      </c>
      <c r="D77" s="211"/>
      <c r="E77" s="565" t="s">
        <v>751</v>
      </c>
      <c r="F77" s="219">
        <v>20000</v>
      </c>
      <c r="G77" s="572" t="s">
        <v>784</v>
      </c>
    </row>
    <row r="78" spans="2:7" hidden="1" x14ac:dyDescent="0.3">
      <c r="B78" s="551">
        <v>45284</v>
      </c>
      <c r="C78" s="309" t="s">
        <v>234</v>
      </c>
      <c r="D78" s="133"/>
      <c r="E78" s="136" t="s">
        <v>751</v>
      </c>
      <c r="F78" s="198">
        <v>502</v>
      </c>
      <c r="G78" s="312" t="s">
        <v>488</v>
      </c>
    </row>
    <row r="79" spans="2:7" hidden="1" x14ac:dyDescent="0.3">
      <c r="B79" s="551">
        <v>45286</v>
      </c>
      <c r="C79" s="309" t="s">
        <v>234</v>
      </c>
      <c r="D79" s="133"/>
      <c r="E79" s="136" t="s">
        <v>751</v>
      </c>
      <c r="F79" s="198">
        <v>10000</v>
      </c>
      <c r="G79" s="312" t="s">
        <v>784</v>
      </c>
    </row>
    <row r="80" spans="2:7" ht="17.25" hidden="1" thickBot="1" x14ac:dyDescent="0.35">
      <c r="B80" s="552">
        <v>45287</v>
      </c>
      <c r="C80" s="313" t="s">
        <v>234</v>
      </c>
      <c r="D80" s="134"/>
      <c r="E80" s="314" t="s">
        <v>751</v>
      </c>
      <c r="F80" s="207">
        <v>5000</v>
      </c>
      <c r="G80" s="315" t="s">
        <v>784</v>
      </c>
    </row>
    <row r="81" spans="2:7" x14ac:dyDescent="0.3">
      <c r="B81" s="570">
        <v>45301</v>
      </c>
      <c r="C81" s="571" t="s">
        <v>234</v>
      </c>
      <c r="D81" s="211"/>
      <c r="E81" s="565" t="s">
        <v>751</v>
      </c>
      <c r="F81" s="219">
        <v>20000</v>
      </c>
      <c r="G81" s="572" t="s">
        <v>784</v>
      </c>
    </row>
    <row r="82" spans="2:7" x14ac:dyDescent="0.3">
      <c r="B82" s="570">
        <v>45316</v>
      </c>
      <c r="C82" s="309" t="s">
        <v>234</v>
      </c>
      <c r="D82" s="133"/>
      <c r="E82" s="136" t="s">
        <v>751</v>
      </c>
      <c r="F82" s="198">
        <v>10000</v>
      </c>
      <c r="G82" s="312" t="s">
        <v>784</v>
      </c>
    </row>
    <row r="83" spans="2:7" ht="17.25" thickBot="1" x14ac:dyDescent="0.35">
      <c r="B83" s="552">
        <v>45320</v>
      </c>
      <c r="C83" s="313" t="s">
        <v>234</v>
      </c>
      <c r="D83" s="134"/>
      <c r="E83" s="314" t="s">
        <v>751</v>
      </c>
      <c r="F83" s="207">
        <v>5000</v>
      </c>
      <c r="G83" s="315" t="s">
        <v>784</v>
      </c>
    </row>
    <row r="84" spans="2:7" x14ac:dyDescent="0.3">
      <c r="B84" s="570">
        <v>45335</v>
      </c>
      <c r="C84" s="571" t="s">
        <v>234</v>
      </c>
      <c r="D84" s="211"/>
      <c r="E84" s="565" t="s">
        <v>751</v>
      </c>
      <c r="F84" s="219">
        <v>20000</v>
      </c>
      <c r="G84" s="572" t="s">
        <v>784</v>
      </c>
    </row>
    <row r="85" spans="2:7" x14ac:dyDescent="0.3">
      <c r="B85" s="570">
        <v>45348</v>
      </c>
      <c r="C85" s="309" t="s">
        <v>234</v>
      </c>
      <c r="D85" s="133"/>
      <c r="E85" s="136" t="s">
        <v>751</v>
      </c>
      <c r="F85" s="198">
        <v>10000</v>
      </c>
      <c r="G85" s="312" t="s">
        <v>784</v>
      </c>
    </row>
    <row r="86" spans="2:7" ht="17.25" thickBot="1" x14ac:dyDescent="0.35">
      <c r="B86" s="552">
        <v>45349</v>
      </c>
      <c r="C86" s="313" t="s">
        <v>234</v>
      </c>
      <c r="D86" s="134"/>
      <c r="E86" s="314" t="s">
        <v>751</v>
      </c>
      <c r="F86" s="207">
        <v>5000</v>
      </c>
      <c r="G86" s="315" t="s">
        <v>784</v>
      </c>
    </row>
    <row r="87" spans="2:7" x14ac:dyDescent="0.3">
      <c r="B87" s="570">
        <v>45362</v>
      </c>
      <c r="C87" s="571" t="s">
        <v>234</v>
      </c>
      <c r="D87" s="211"/>
      <c r="E87" s="565" t="s">
        <v>751</v>
      </c>
      <c r="F87" s="219">
        <v>20000</v>
      </c>
      <c r="G87" s="572" t="s">
        <v>784</v>
      </c>
    </row>
    <row r="88" spans="2:7" x14ac:dyDescent="0.3">
      <c r="B88" s="570">
        <v>45376</v>
      </c>
      <c r="C88" s="309" t="s">
        <v>234</v>
      </c>
      <c r="D88" s="133"/>
      <c r="E88" s="136" t="s">
        <v>751</v>
      </c>
      <c r="F88" s="198">
        <v>10000</v>
      </c>
      <c r="G88" s="312" t="s">
        <v>784</v>
      </c>
    </row>
    <row r="89" spans="2:7" ht="17.25" thickBot="1" x14ac:dyDescent="0.35">
      <c r="B89" s="552">
        <v>45378</v>
      </c>
      <c r="C89" s="313" t="s">
        <v>234</v>
      </c>
      <c r="D89" s="134"/>
      <c r="E89" s="314" t="s">
        <v>751</v>
      </c>
      <c r="F89" s="207">
        <v>5000</v>
      </c>
      <c r="G89" s="315" t="s">
        <v>784</v>
      </c>
    </row>
    <row r="90" spans="2:7" x14ac:dyDescent="0.3">
      <c r="B90" s="570">
        <v>45393</v>
      </c>
      <c r="C90" s="571" t="s">
        <v>234</v>
      </c>
      <c r="D90" s="211"/>
      <c r="E90" s="565" t="s">
        <v>751</v>
      </c>
      <c r="F90" s="219">
        <v>20000</v>
      </c>
      <c r="G90" s="572" t="s">
        <v>784</v>
      </c>
    </row>
    <row r="91" spans="2:7" x14ac:dyDescent="0.3">
      <c r="B91" s="570">
        <v>45407</v>
      </c>
      <c r="C91" s="309" t="s">
        <v>234</v>
      </c>
      <c r="D91" s="133"/>
      <c r="E91" s="136" t="s">
        <v>751</v>
      </c>
      <c r="F91" s="198">
        <v>10000</v>
      </c>
      <c r="G91" s="312" t="s">
        <v>784</v>
      </c>
    </row>
    <row r="92" spans="2:7" ht="17.25" thickBot="1" x14ac:dyDescent="0.35">
      <c r="B92" s="552">
        <v>45411</v>
      </c>
      <c r="C92" s="313" t="s">
        <v>234</v>
      </c>
      <c r="D92" s="134"/>
      <c r="E92" s="314" t="s">
        <v>751</v>
      </c>
      <c r="F92" s="207">
        <v>5000</v>
      </c>
      <c r="G92" s="315" t="s">
        <v>784</v>
      </c>
    </row>
    <row r="93" spans="2:7" x14ac:dyDescent="0.3">
      <c r="B93" s="570">
        <v>45422</v>
      </c>
      <c r="C93" s="571" t="s">
        <v>234</v>
      </c>
      <c r="D93" s="211"/>
      <c r="E93" s="565" t="s">
        <v>751</v>
      </c>
      <c r="F93" s="219">
        <v>20000</v>
      </c>
      <c r="G93" s="572" t="s">
        <v>784</v>
      </c>
    </row>
    <row r="94" spans="2:7" x14ac:dyDescent="0.3">
      <c r="B94" s="570">
        <v>45439</v>
      </c>
      <c r="C94" s="309" t="s">
        <v>234</v>
      </c>
      <c r="D94" s="133"/>
      <c r="E94" s="136" t="s">
        <v>751</v>
      </c>
      <c r="F94" s="198">
        <v>10000</v>
      </c>
      <c r="G94" s="312" t="s">
        <v>784</v>
      </c>
    </row>
    <row r="95" spans="2:7" ht="17.25" thickBot="1" x14ac:dyDescent="0.35">
      <c r="B95" s="552">
        <v>45439</v>
      </c>
      <c r="C95" s="313" t="s">
        <v>234</v>
      </c>
      <c r="D95" s="134"/>
      <c r="E95" s="314" t="s">
        <v>751</v>
      </c>
      <c r="F95" s="207">
        <v>5000</v>
      </c>
      <c r="G95" s="315" t="s">
        <v>784</v>
      </c>
    </row>
    <row r="96" spans="2:7" x14ac:dyDescent="0.3">
      <c r="B96" s="570">
        <v>45453</v>
      </c>
      <c r="C96" s="571" t="s">
        <v>234</v>
      </c>
      <c r="D96" s="211"/>
      <c r="E96" s="565" t="s">
        <v>751</v>
      </c>
      <c r="F96" s="219">
        <v>20000</v>
      </c>
      <c r="G96" s="572" t="s">
        <v>784</v>
      </c>
    </row>
    <row r="97" spans="2:7" x14ac:dyDescent="0.3">
      <c r="B97" s="570">
        <v>45468</v>
      </c>
      <c r="C97" s="309" t="s">
        <v>234</v>
      </c>
      <c r="D97" s="133"/>
      <c r="E97" s="136" t="s">
        <v>751</v>
      </c>
      <c r="F97" s="198">
        <v>10000</v>
      </c>
      <c r="G97" s="312" t="s">
        <v>784</v>
      </c>
    </row>
    <row r="98" spans="2:7" ht="17.25" thickBot="1" x14ac:dyDescent="0.35">
      <c r="B98" s="552">
        <v>45470</v>
      </c>
      <c r="C98" s="313" t="s">
        <v>234</v>
      </c>
      <c r="D98" s="134"/>
      <c r="E98" s="314" t="s">
        <v>751</v>
      </c>
      <c r="F98" s="207">
        <v>5000</v>
      </c>
      <c r="G98" s="315" t="s">
        <v>784</v>
      </c>
    </row>
    <row r="99" spans="2:7" x14ac:dyDescent="0.3">
      <c r="B99" s="570">
        <v>45483</v>
      </c>
      <c r="C99" s="571" t="s">
        <v>234</v>
      </c>
      <c r="D99" s="211"/>
      <c r="E99" s="565" t="s">
        <v>751</v>
      </c>
      <c r="F99" s="219">
        <v>20000</v>
      </c>
      <c r="G99" s="572" t="s">
        <v>784</v>
      </c>
    </row>
    <row r="100" spans="2:7" x14ac:dyDescent="0.3">
      <c r="B100" s="570">
        <v>45498</v>
      </c>
      <c r="C100" s="309" t="s">
        <v>234</v>
      </c>
      <c r="D100" s="133"/>
      <c r="E100" s="136" t="s">
        <v>751</v>
      </c>
      <c r="F100" s="198">
        <v>10000</v>
      </c>
      <c r="G100" s="312" t="s">
        <v>784</v>
      </c>
    </row>
    <row r="101" spans="2:7" ht="17.25" thickBot="1" x14ac:dyDescent="0.35">
      <c r="B101" s="552">
        <v>45502</v>
      </c>
      <c r="C101" s="313" t="s">
        <v>234</v>
      </c>
      <c r="D101" s="134"/>
      <c r="E101" s="314" t="s">
        <v>751</v>
      </c>
      <c r="F101" s="207">
        <v>5000</v>
      </c>
      <c r="G101" s="315" t="s">
        <v>784</v>
      </c>
    </row>
    <row r="102" spans="2:7" x14ac:dyDescent="0.3">
      <c r="B102" s="570">
        <v>45516</v>
      </c>
      <c r="C102" s="571" t="s">
        <v>234</v>
      </c>
      <c r="D102" s="211"/>
      <c r="E102" s="565" t="s">
        <v>751</v>
      </c>
      <c r="F102" s="219">
        <v>20000</v>
      </c>
      <c r="G102" s="572" t="s">
        <v>784</v>
      </c>
    </row>
    <row r="103" spans="2:7" x14ac:dyDescent="0.3">
      <c r="B103" s="570">
        <v>45530</v>
      </c>
      <c r="C103" s="309" t="s">
        <v>234</v>
      </c>
      <c r="D103" s="133"/>
      <c r="E103" s="136" t="s">
        <v>751</v>
      </c>
      <c r="F103" s="198">
        <v>10000</v>
      </c>
      <c r="G103" s="312" t="s">
        <v>784</v>
      </c>
    </row>
    <row r="104" spans="2:7" ht="17.25" thickBot="1" x14ac:dyDescent="0.35">
      <c r="B104" s="552">
        <v>45531</v>
      </c>
      <c r="C104" s="313" t="s">
        <v>234</v>
      </c>
      <c r="D104" s="134"/>
      <c r="E104" s="314" t="s">
        <v>751</v>
      </c>
      <c r="F104" s="207">
        <v>5000</v>
      </c>
      <c r="G104" s="315" t="s">
        <v>784</v>
      </c>
    </row>
    <row r="105" spans="2:7" x14ac:dyDescent="0.3">
      <c r="B105" s="570">
        <v>45545</v>
      </c>
      <c r="C105" s="571" t="s">
        <v>234</v>
      </c>
      <c r="D105" s="211"/>
      <c r="E105" s="565" t="s">
        <v>751</v>
      </c>
      <c r="F105" s="219">
        <v>20000</v>
      </c>
      <c r="G105" s="572" t="s">
        <v>784</v>
      </c>
    </row>
    <row r="106" spans="2:7" x14ac:dyDescent="0.3">
      <c r="B106" s="570">
        <v>45560</v>
      </c>
      <c r="C106" s="309" t="s">
        <v>234</v>
      </c>
      <c r="D106" s="133"/>
      <c r="E106" s="136" t="s">
        <v>751</v>
      </c>
      <c r="F106" s="198">
        <v>10000</v>
      </c>
      <c r="G106" s="312" t="s">
        <v>784</v>
      </c>
    </row>
    <row r="107" spans="2:7" ht="17.25" thickBot="1" x14ac:dyDescent="0.35">
      <c r="B107" s="552">
        <v>45562</v>
      </c>
      <c r="C107" s="313" t="s">
        <v>234</v>
      </c>
      <c r="D107" s="134"/>
      <c r="E107" s="314" t="s">
        <v>751</v>
      </c>
      <c r="F107" s="207">
        <v>5000</v>
      </c>
      <c r="G107" s="315" t="s">
        <v>784</v>
      </c>
    </row>
    <row r="108" spans="2:7" x14ac:dyDescent="0.3">
      <c r="B108" s="570">
        <v>45575</v>
      </c>
      <c r="C108" s="571" t="s">
        <v>234</v>
      </c>
      <c r="D108" s="211"/>
      <c r="E108" s="565" t="s">
        <v>751</v>
      </c>
      <c r="F108" s="219">
        <v>20000</v>
      </c>
      <c r="G108" s="572" t="s">
        <v>784</v>
      </c>
    </row>
    <row r="109" spans="2:7" x14ac:dyDescent="0.3">
      <c r="B109" s="570">
        <v>45590</v>
      </c>
      <c r="C109" s="309" t="s">
        <v>234</v>
      </c>
      <c r="D109" s="133"/>
      <c r="E109" s="136" t="s">
        <v>751</v>
      </c>
      <c r="F109" s="198">
        <v>10000</v>
      </c>
      <c r="G109" s="312" t="s">
        <v>784</v>
      </c>
    </row>
    <row r="110" spans="2:7" ht="17.25" thickBot="1" x14ac:dyDescent="0.35">
      <c r="B110" s="552">
        <v>45593</v>
      </c>
      <c r="C110" s="313" t="s">
        <v>234</v>
      </c>
      <c r="D110" s="134"/>
      <c r="E110" s="314" t="s">
        <v>751</v>
      </c>
      <c r="F110" s="207">
        <v>5000</v>
      </c>
      <c r="G110" s="315" t="s">
        <v>784</v>
      </c>
    </row>
    <row r="111" spans="2:7" x14ac:dyDescent="0.3">
      <c r="B111" s="570">
        <v>45607</v>
      </c>
      <c r="C111" s="571" t="s">
        <v>234</v>
      </c>
      <c r="D111" s="211"/>
      <c r="E111" s="565" t="s">
        <v>751</v>
      </c>
      <c r="F111" s="219">
        <v>20000</v>
      </c>
      <c r="G111" s="572" t="s">
        <v>784</v>
      </c>
    </row>
    <row r="112" spans="2:7" x14ac:dyDescent="0.3">
      <c r="B112" s="570">
        <v>45621</v>
      </c>
      <c r="C112" s="309" t="s">
        <v>234</v>
      </c>
      <c r="D112" s="133"/>
      <c r="E112" s="136" t="s">
        <v>751</v>
      </c>
      <c r="F112" s="198">
        <v>10000</v>
      </c>
      <c r="G112" s="312" t="s">
        <v>784</v>
      </c>
    </row>
    <row r="113" spans="2:7" ht="17.25" thickBot="1" x14ac:dyDescent="0.35">
      <c r="B113" s="552">
        <v>45623</v>
      </c>
      <c r="C113" s="313" t="s">
        <v>234</v>
      </c>
      <c r="D113" s="134"/>
      <c r="E113" s="314" t="s">
        <v>751</v>
      </c>
      <c r="F113" s="207">
        <v>5000</v>
      </c>
      <c r="G113" s="315" t="s">
        <v>784</v>
      </c>
    </row>
    <row r="114" spans="2:7" x14ac:dyDescent="0.3">
      <c r="B114" s="570">
        <v>45636</v>
      </c>
      <c r="C114" s="571" t="s">
        <v>234</v>
      </c>
      <c r="D114" s="211"/>
      <c r="E114" s="565" t="s">
        <v>751</v>
      </c>
      <c r="F114" s="219">
        <v>20000</v>
      </c>
      <c r="G114" s="572" t="s">
        <v>784</v>
      </c>
    </row>
    <row r="115" spans="2:7" x14ac:dyDescent="0.3">
      <c r="B115" s="570">
        <v>45652</v>
      </c>
      <c r="C115" s="309" t="s">
        <v>234</v>
      </c>
      <c r="D115" s="133"/>
      <c r="E115" s="136" t="s">
        <v>751</v>
      </c>
      <c r="F115" s="198">
        <v>10000</v>
      </c>
      <c r="G115" s="312" t="s">
        <v>784</v>
      </c>
    </row>
    <row r="116" spans="2:7" x14ac:dyDescent="0.3">
      <c r="B116" s="570">
        <v>45653</v>
      </c>
      <c r="C116" s="309" t="s">
        <v>234</v>
      </c>
      <c r="D116" s="133"/>
      <c r="E116" s="136" t="s">
        <v>751</v>
      </c>
      <c r="F116" s="198">
        <v>5000</v>
      </c>
      <c r="G116" s="312" t="s">
        <v>784</v>
      </c>
    </row>
    <row r="117" spans="2:7" ht="17.25" thickBot="1" x14ac:dyDescent="0.35">
      <c r="B117" s="552">
        <v>45655</v>
      </c>
      <c r="C117" s="313" t="s">
        <v>234</v>
      </c>
      <c r="D117" s="134"/>
      <c r="E117" s="314" t="s">
        <v>751</v>
      </c>
      <c r="F117" s="207">
        <v>219</v>
      </c>
      <c r="G117" s="315" t="s">
        <v>784</v>
      </c>
    </row>
  </sheetData>
  <sheetProtection password="EF8E" sheet="1" objects="1" scenarios="1"/>
  <mergeCells count="2">
    <mergeCell ref="B1:G1"/>
    <mergeCell ref="B2:G2"/>
  </mergeCells>
  <phoneticPr fontId="3" type="noConversion"/>
  <printOptions horizontalCentered="1"/>
  <pageMargins left="0.19685039370078741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 지정된 범위</vt:lpstr>
      </vt:variant>
      <vt:variant>
        <vt:i4>14</vt:i4>
      </vt:variant>
    </vt:vector>
  </HeadingPairs>
  <TitlesOfParts>
    <vt:vector size="28" baseType="lpstr">
      <vt:lpstr>후원금(시설)</vt:lpstr>
      <vt:lpstr>후원금(시설)세부내역</vt:lpstr>
      <vt:lpstr>비지정후원금(시설)세입.세출</vt:lpstr>
      <vt:lpstr>후원금(시설)사용결과</vt:lpstr>
      <vt:lpstr>사용명세서</vt:lpstr>
      <vt:lpstr>지정후원금(시설)세입.세출</vt:lpstr>
      <vt:lpstr>지정후원금(시설)사용결과</vt:lpstr>
      <vt:lpstr>지정사용명세서</vt:lpstr>
      <vt:lpstr>물품(시설)</vt:lpstr>
      <vt:lpstr>물품(시설)사용내역</vt:lpstr>
      <vt:lpstr>후원금(법인)</vt:lpstr>
      <vt:lpstr>후원금(법인)세부내역</vt:lpstr>
      <vt:lpstr>후원금(법인)세입.세출</vt:lpstr>
      <vt:lpstr>후원금(법인)사용결과</vt:lpstr>
      <vt:lpstr>사용명세서!Print_Area</vt:lpstr>
      <vt:lpstr>'지정후원금(시설)사용결과'!Print_Area</vt:lpstr>
      <vt:lpstr>'후원금(법인)'!Print_Area</vt:lpstr>
      <vt:lpstr>'후원금(법인)세부내역'!Print_Area</vt:lpstr>
      <vt:lpstr>'후원금(시설)사용결과'!Print_Area</vt:lpstr>
      <vt:lpstr>'물품(시설)'!Print_Titles</vt:lpstr>
      <vt:lpstr>'물품(시설)사용내역'!Print_Titles</vt:lpstr>
      <vt:lpstr>'비지정후원금(시설)세입.세출'!Print_Titles</vt:lpstr>
      <vt:lpstr>사용명세서!Print_Titles</vt:lpstr>
      <vt:lpstr>'지정후원금(시설)사용결과'!Print_Titles</vt:lpstr>
      <vt:lpstr>'지정후원금(시설)세입.세출'!Print_Titles</vt:lpstr>
      <vt:lpstr>'후원금(법인)사용결과'!Print_Titles</vt:lpstr>
      <vt:lpstr>'후원금(법인)세입.세출'!Print_Titles</vt:lpstr>
      <vt:lpstr>'후원금(시설)사용결과'!Print_Titles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com12</dc:creator>
  <cp:lastModifiedBy>복지행정</cp:lastModifiedBy>
  <cp:lastPrinted>2025-01-07T07:56:32Z</cp:lastPrinted>
  <dcterms:created xsi:type="dcterms:W3CDTF">2014-04-10T23:41:48Z</dcterms:created>
  <dcterms:modified xsi:type="dcterms:W3CDTF">2025-03-21T05:37:07Z</dcterms:modified>
</cp:coreProperties>
</file>