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680" yWindow="-165" windowWidth="29040" windowHeight="15840" tabRatio="934" activeTab="1"/>
  </bookViews>
  <sheets>
    <sheet name="o후원금(시설)" sheetId="1" r:id="rId1"/>
    <sheet name="o후원금(시설)세부내역" sheetId="2" r:id="rId2"/>
    <sheet name="o비지정후원금(시설)세입.세출" sheetId="17" r:id="rId3"/>
    <sheet name="o후원금(시설)사용결과" sheetId="5" r:id="rId4"/>
    <sheet name="o사용명세서" sheetId="18" r:id="rId5"/>
    <sheet name="o지정후원금(시설)세입.세출" sheetId="4" r:id="rId6"/>
    <sheet name="o지정후원금(시설)사용결과" sheetId="6" r:id="rId7"/>
    <sheet name="o지정사용명세서" sheetId="8" r:id="rId8"/>
    <sheet name="O물품(시설)" sheetId="9" r:id="rId9"/>
    <sheet name="O물품(시설)사용내역" sheetId="10" r:id="rId10"/>
    <sheet name="o후원금(법인)" sheetId="12" r:id="rId11"/>
    <sheet name="o후원금(법인)세부내역" sheetId="13" r:id="rId12"/>
    <sheet name="o후원금(법인)세입.세출" sheetId="14" r:id="rId13"/>
    <sheet name="o후원금(법인)사용결과" sheetId="15" r:id="rId14"/>
  </sheets>
  <definedNames>
    <definedName name="_xlnm._FilterDatabase" localSheetId="8" hidden="1">'O물품(시설)'!$D$3:$D$141</definedName>
    <definedName name="_xlnm._FilterDatabase" localSheetId="2" hidden="1">'o비지정후원금(시설)세입.세출'!#REF!</definedName>
    <definedName name="_xlnm._FilterDatabase" localSheetId="4" hidden="1">o사용명세서!$C$3:$C$159</definedName>
    <definedName name="_xlnm._FilterDatabase" localSheetId="5" hidden="1">'o지정후원금(시설)세입.세출'!$A$1:$F$17</definedName>
    <definedName name="_xlnm.Print_Area" localSheetId="4">o사용명세서!$B:$F</definedName>
    <definedName name="_xlnm.Print_Area" localSheetId="10">'o후원금(법인)'!$A$1:$AK$9</definedName>
    <definedName name="_xlnm.Print_Area" localSheetId="11">'o후원금(법인)세부내역'!$A$1:$O$33</definedName>
    <definedName name="_xlnm.Print_Area" localSheetId="3">'o후원금(시설)사용결과'!$B:$G</definedName>
    <definedName name="_xlnm.Print_Titles" localSheetId="8">'O물품(시설)'!$3:$3</definedName>
    <definedName name="_xlnm.Print_Titles" localSheetId="9">'O물품(시설)사용내역'!$3:$3</definedName>
    <definedName name="_xlnm.Print_Titles" localSheetId="2">'o비지정후원금(시설)세입.세출'!$1:$3</definedName>
    <definedName name="_xlnm.Print_Titles" localSheetId="4">o사용명세서!$3:$3</definedName>
    <definedName name="_xlnm.Print_Titles" localSheetId="6">'o지정후원금(시설)사용결과'!$3:$3</definedName>
    <definedName name="_xlnm.Print_Titles" localSheetId="5">'o지정후원금(시설)세입.세출'!$3:$3</definedName>
    <definedName name="_xlnm.Print_Titles" localSheetId="13">'o후원금(법인)사용결과'!$1:$3</definedName>
    <definedName name="_xlnm.Print_Titles" localSheetId="12">'o후원금(법인)세입.세출'!$1:$3</definedName>
    <definedName name="_xlnm.Print_Titles" localSheetId="3">'o후원금(시설)사용결과'!$3:$3</definedName>
  </definedNames>
  <calcPr calcId="144525"/>
</workbook>
</file>

<file path=xl/calcChain.xml><?xml version="1.0" encoding="utf-8"?>
<calcChain xmlns="http://schemas.openxmlformats.org/spreadsheetml/2006/main">
  <c r="D33" i="4" l="1"/>
  <c r="C33" i="4"/>
  <c r="D25" i="4"/>
  <c r="C25" i="4"/>
  <c r="C39" i="4"/>
  <c r="D1061" i="17" l="1"/>
  <c r="C1061" i="17"/>
  <c r="D58" i="14"/>
  <c r="D57" i="14"/>
  <c r="C57" i="14"/>
  <c r="C58" i="14" s="1"/>
  <c r="C1014" i="17" l="1"/>
  <c r="D1014" i="17"/>
  <c r="D52" i="14" l="1"/>
  <c r="C52" i="14"/>
  <c r="E48" i="14" l="1"/>
  <c r="D48" i="14"/>
  <c r="C48" i="14"/>
  <c r="C969" i="17"/>
  <c r="D969" i="17"/>
  <c r="C927" i="17" l="1"/>
  <c r="D927" i="17"/>
  <c r="D43" i="4"/>
  <c r="C43" i="4"/>
  <c r="E43" i="14"/>
  <c r="D43" i="14"/>
  <c r="C43" i="14"/>
  <c r="D36" i="4" l="1"/>
  <c r="C36" i="4"/>
  <c r="D846" i="17" l="1"/>
  <c r="C846" i="17"/>
  <c r="D30" i="14"/>
  <c r="D34" i="14"/>
  <c r="C34" i="14"/>
  <c r="E4" i="17" l="1"/>
  <c r="E5" i="17" s="1"/>
  <c r="E6" i="17" s="1"/>
  <c r="E7" i="17" s="1"/>
  <c r="E8" i="17" s="1"/>
  <c r="E9" i="17" s="1"/>
  <c r="E10" i="17" s="1"/>
  <c r="E11" i="17" s="1"/>
  <c r="E12" i="17" s="1"/>
  <c r="E13" i="17" s="1"/>
  <c r="E14" i="17" s="1"/>
  <c r="E15" i="17" s="1"/>
  <c r="E16" i="17" s="1"/>
  <c r="E17" i="17" s="1"/>
  <c r="E18" i="17" s="1"/>
  <c r="E19" i="17" s="1"/>
  <c r="E20" i="17" s="1"/>
  <c r="E21" i="17" s="1"/>
  <c r="E22" i="17" s="1"/>
  <c r="E23" i="17" s="1"/>
  <c r="E24" i="17" s="1"/>
  <c r="E25" i="17" s="1"/>
  <c r="E26" i="17" s="1"/>
  <c r="E27" i="17" s="1"/>
  <c r="E28" i="17" s="1"/>
  <c r="E29" i="17" s="1"/>
  <c r="E30" i="17" s="1"/>
  <c r="E31" i="17" s="1"/>
  <c r="E32" i="17" s="1"/>
  <c r="E33" i="17" s="1"/>
  <c r="E34" i="17" s="1"/>
  <c r="E35" i="17" s="1"/>
  <c r="E36" i="17" s="1"/>
  <c r="E37" i="17" s="1"/>
  <c r="E38" i="17" s="1"/>
  <c r="E39" i="17" s="1"/>
  <c r="E40" i="17" s="1"/>
  <c r="E41" i="17" s="1"/>
  <c r="E42" i="17" s="1"/>
  <c r="E43" i="17" s="1"/>
  <c r="E45" i="17" s="1"/>
  <c r="E46" i="17" s="1"/>
  <c r="E47" i="17" s="1"/>
  <c r="E48" i="17" s="1"/>
  <c r="E49" i="17" s="1"/>
  <c r="E50" i="17" s="1"/>
  <c r="E51" i="17" s="1"/>
  <c r="E52" i="17" s="1"/>
  <c r="E53" i="17" s="1"/>
  <c r="E54" i="17" s="1"/>
  <c r="E55" i="17" s="1"/>
  <c r="E56" i="17" s="1"/>
  <c r="E57" i="17" s="1"/>
  <c r="E58" i="17" s="1"/>
  <c r="E59" i="17" s="1"/>
  <c r="E60" i="17" s="1"/>
  <c r="E61" i="17" s="1"/>
  <c r="E62" i="17" s="1"/>
  <c r="E63" i="17" s="1"/>
  <c r="E64" i="17" s="1"/>
  <c r="E65" i="17" s="1"/>
  <c r="E66" i="17" s="1"/>
  <c r="E67" i="17" s="1"/>
  <c r="E68" i="17" s="1"/>
  <c r="E69" i="17" s="1"/>
  <c r="E70" i="17" s="1"/>
  <c r="E71" i="17" s="1"/>
  <c r="E72" i="17" s="1"/>
  <c r="E73" i="17" s="1"/>
  <c r="E74" i="17" s="1"/>
  <c r="E75" i="17" s="1"/>
  <c r="E76" i="17" s="1"/>
  <c r="E77" i="17" s="1"/>
  <c r="E78" i="17" s="1"/>
  <c r="E79" i="17" s="1"/>
  <c r="E80" i="17" s="1"/>
  <c r="E81" i="17" s="1"/>
  <c r="E82" i="17" s="1"/>
  <c r="E83" i="17" s="1"/>
  <c r="E84" i="17" s="1"/>
  <c r="E85" i="17" s="1"/>
  <c r="E86" i="17" s="1"/>
  <c r="E88" i="17" s="1"/>
  <c r="E89" i="17" s="1"/>
  <c r="E90" i="17" s="1"/>
  <c r="E91" i="17" s="1"/>
  <c r="E92" i="17" s="1"/>
  <c r="E93" i="17" s="1"/>
  <c r="E94" i="17" s="1"/>
  <c r="E95" i="17" s="1"/>
  <c r="E96" i="17" s="1"/>
  <c r="E97" i="17" s="1"/>
  <c r="E98" i="17" s="1"/>
  <c r="E99" i="17" s="1"/>
  <c r="E100" i="17" s="1"/>
  <c r="E101" i="17" s="1"/>
  <c r="E102" i="17" s="1"/>
  <c r="E103" i="17" s="1"/>
  <c r="E104" i="17" s="1"/>
  <c r="E105" i="17" s="1"/>
  <c r="E106" i="17" s="1"/>
  <c r="E107" i="17" s="1"/>
  <c r="E108" i="17" s="1"/>
  <c r="E109" i="17" s="1"/>
  <c r="E110" i="17" s="1"/>
  <c r="E111" i="17" s="1"/>
  <c r="E112" i="17" s="1"/>
  <c r="E113" i="17" s="1"/>
  <c r="E114" i="17" s="1"/>
  <c r="E115" i="17" s="1"/>
  <c r="E116" i="17" s="1"/>
  <c r="E117" i="17" s="1"/>
  <c r="E118" i="17" s="1"/>
  <c r="E119" i="17" s="1"/>
  <c r="E120" i="17" s="1"/>
  <c r="E121" i="17" s="1"/>
  <c r="E122" i="17" s="1"/>
  <c r="E123" i="17" s="1"/>
  <c r="E124" i="17" s="1"/>
  <c r="E125" i="17" s="1"/>
  <c r="E126" i="17" s="1"/>
  <c r="E127" i="17" s="1"/>
  <c r="E128" i="17" s="1"/>
  <c r="E129" i="17" s="1"/>
  <c r="E130" i="17" s="1"/>
  <c r="E131" i="17" s="1"/>
  <c r="E132" i="17" s="1"/>
  <c r="E133" i="17" s="1"/>
  <c r="E134" i="17" s="1"/>
  <c r="E135" i="17" s="1"/>
  <c r="E137" i="17" s="1"/>
  <c r="E138" i="17" s="1"/>
  <c r="E139" i="17" s="1"/>
  <c r="E140" i="17" s="1"/>
  <c r="E141" i="17" s="1"/>
  <c r="E142" i="17" s="1"/>
  <c r="E143" i="17" s="1"/>
  <c r="E144" i="17" s="1"/>
  <c r="E145" i="17" s="1"/>
  <c r="E146" i="17" s="1"/>
  <c r="E147" i="17" s="1"/>
  <c r="E148" i="17" s="1"/>
  <c r="E149" i="17" s="1"/>
  <c r="E150" i="17" s="1"/>
  <c r="E151" i="17" s="1"/>
  <c r="E152" i="17" s="1"/>
  <c r="E153" i="17" s="1"/>
  <c r="E154" i="17" s="1"/>
  <c r="E155" i="17" s="1"/>
  <c r="E156" i="17" s="1"/>
  <c r="E157" i="17" s="1"/>
  <c r="E158" i="17" s="1"/>
  <c r="E159" i="17" s="1"/>
  <c r="E160" i="17" s="1"/>
  <c r="E161" i="17" s="1"/>
  <c r="E162" i="17" s="1"/>
  <c r="E163" i="17" s="1"/>
  <c r="E164" i="17" s="1"/>
  <c r="E165" i="17" s="1"/>
  <c r="E166" i="17" s="1"/>
  <c r="E167" i="17" s="1"/>
  <c r="E168" i="17" s="1"/>
  <c r="E169" i="17" s="1"/>
  <c r="E170" i="17" s="1"/>
  <c r="E171" i="17" s="1"/>
  <c r="E172" i="17" s="1"/>
  <c r="E173" i="17" s="1"/>
  <c r="E174" i="17" s="1"/>
  <c r="E175" i="17" s="1"/>
  <c r="E177" i="17" s="1"/>
  <c r="E178" i="17" s="1"/>
  <c r="E179" i="17" s="1"/>
  <c r="E180" i="17" s="1"/>
  <c r="E181" i="17" s="1"/>
  <c r="E182" i="17" s="1"/>
  <c r="E183" i="17" s="1"/>
  <c r="E184" i="17" s="1"/>
  <c r="E185" i="17" s="1"/>
  <c r="E186" i="17" s="1"/>
  <c r="E187" i="17" s="1"/>
  <c r="E188" i="17" s="1"/>
  <c r="E189" i="17" s="1"/>
  <c r="E190" i="17" s="1"/>
  <c r="E191" i="17" s="1"/>
  <c r="E192" i="17" s="1"/>
  <c r="E193" i="17" s="1"/>
  <c r="E194" i="17" s="1"/>
  <c r="E195" i="17" s="1"/>
  <c r="E196" i="17" s="1"/>
  <c r="E197" i="17" s="1"/>
  <c r="E198" i="17" s="1"/>
  <c r="E199" i="17" s="1"/>
  <c r="E200" i="17" s="1"/>
  <c r="E201" i="17" s="1"/>
  <c r="E202" i="17" s="1"/>
  <c r="E203" i="17" s="1"/>
  <c r="E204" i="17" s="1"/>
  <c r="E205" i="17" s="1"/>
  <c r="E206" i="17" s="1"/>
  <c r="E207" i="17" s="1"/>
  <c r="E208" i="17" s="1"/>
  <c r="E209" i="17" s="1"/>
  <c r="E210" i="17" s="1"/>
  <c r="E211" i="17" s="1"/>
  <c r="E212" i="17" s="1"/>
  <c r="E213" i="17" s="1"/>
  <c r="E214" i="17" s="1"/>
  <c r="E215" i="17" s="1"/>
  <c r="E216" i="17" s="1"/>
  <c r="E217" i="17" s="1"/>
  <c r="E218" i="17" s="1"/>
  <c r="E219" i="17" s="1"/>
  <c r="E220" i="17" s="1"/>
  <c r="E221" i="17" s="1"/>
  <c r="E222" i="17" s="1"/>
  <c r="E223" i="17" s="1"/>
  <c r="E224" i="17" s="1"/>
  <c r="E225" i="17" s="1"/>
  <c r="E226" i="17" s="1"/>
  <c r="E227" i="17" s="1"/>
  <c r="E229" i="17" s="1"/>
  <c r="E230" i="17" s="1"/>
  <c r="E231" i="17" s="1"/>
  <c r="E232" i="17" s="1"/>
  <c r="E233" i="17" s="1"/>
  <c r="E234" i="17" s="1"/>
  <c r="E235" i="17" s="1"/>
  <c r="E236" i="17" s="1"/>
  <c r="E237" i="17" s="1"/>
  <c r="E238" i="17" s="1"/>
  <c r="E239" i="17" s="1"/>
  <c r="E240" i="17" s="1"/>
  <c r="E241" i="17" s="1"/>
  <c r="E242" i="17" s="1"/>
  <c r="E243" i="17" s="1"/>
  <c r="E244" i="17" s="1"/>
  <c r="E245" i="17" s="1"/>
  <c r="E246" i="17" s="1"/>
  <c r="E247" i="17" s="1"/>
  <c r="E248" i="17" s="1"/>
  <c r="E249" i="17" s="1"/>
  <c r="E250" i="17" s="1"/>
  <c r="E251" i="17" s="1"/>
  <c r="E252" i="17" s="1"/>
  <c r="E253" i="17" s="1"/>
  <c r="E254" i="17" s="1"/>
  <c r="E255" i="17" s="1"/>
  <c r="E256" i="17" s="1"/>
  <c r="E257" i="17" s="1"/>
  <c r="E258" i="17" s="1"/>
  <c r="E259" i="17" s="1"/>
  <c r="E260" i="17" s="1"/>
  <c r="E261" i="17" s="1"/>
  <c r="E262" i="17" s="1"/>
  <c r="E263" i="17" s="1"/>
  <c r="E264" i="17" s="1"/>
  <c r="E265" i="17" s="1"/>
  <c r="E266" i="17" s="1"/>
  <c r="E267" i="17" s="1"/>
  <c r="E268" i="17" s="1"/>
  <c r="E269" i="17" s="1"/>
  <c r="E270" i="17" s="1"/>
  <c r="E271" i="17" s="1"/>
  <c r="E272" i="17" s="1"/>
  <c r="E273" i="17" s="1"/>
  <c r="E274" i="17" s="1"/>
  <c r="E275" i="17" s="1"/>
  <c r="E276" i="17" s="1"/>
  <c r="E277" i="17" s="1"/>
  <c r="E279" i="17" s="1"/>
  <c r="E280" i="17" s="1"/>
  <c r="E281" i="17" s="1"/>
  <c r="E282" i="17" s="1"/>
  <c r="E283" i="17" s="1"/>
  <c r="E284" i="17" s="1"/>
  <c r="E285" i="17" s="1"/>
  <c r="E286" i="17" s="1"/>
  <c r="E287" i="17" s="1"/>
  <c r="E288" i="17" s="1"/>
  <c r="E289" i="17" s="1"/>
  <c r="E290" i="17" s="1"/>
  <c r="E291" i="17" s="1"/>
  <c r="E292" i="17" s="1"/>
  <c r="E293" i="17" s="1"/>
  <c r="E294" i="17" s="1"/>
  <c r="E295" i="17" s="1"/>
  <c r="E296" i="17" s="1"/>
  <c r="E297" i="17" s="1"/>
  <c r="E298" i="17" s="1"/>
  <c r="E299" i="17" s="1"/>
  <c r="E300" i="17" s="1"/>
  <c r="E301" i="17" s="1"/>
  <c r="E302" i="17" s="1"/>
  <c r="E303" i="17" s="1"/>
  <c r="E304" i="17" s="1"/>
  <c r="E305" i="17" s="1"/>
  <c r="E306" i="17" s="1"/>
  <c r="E307" i="17" s="1"/>
  <c r="E308" i="17" s="1"/>
  <c r="E309" i="17" s="1"/>
  <c r="E310" i="17" s="1"/>
  <c r="E311" i="17" s="1"/>
  <c r="E312" i="17" s="1"/>
  <c r="E313" i="17" s="1"/>
  <c r="E314" i="17" s="1"/>
  <c r="E315" i="17" s="1"/>
  <c r="E316" i="17" s="1"/>
  <c r="E317" i="17" s="1"/>
  <c r="E318" i="17" s="1"/>
  <c r="E321" i="17" s="1"/>
  <c r="E322" i="17" s="1"/>
  <c r="E323" i="17" s="1"/>
  <c r="E324" i="17" s="1"/>
  <c r="E325" i="17" s="1"/>
  <c r="E326" i="17" s="1"/>
  <c r="E327" i="17" s="1"/>
  <c r="E328" i="17" s="1"/>
  <c r="E329" i="17" s="1"/>
  <c r="E330" i="17" s="1"/>
  <c r="E331" i="17" s="1"/>
  <c r="E332" i="17" s="1"/>
  <c r="E333" i="17" s="1"/>
  <c r="E334" i="17" s="1"/>
  <c r="E335" i="17" s="1"/>
  <c r="E336" i="17" s="1"/>
  <c r="E337" i="17" s="1"/>
  <c r="E338" i="17" s="1"/>
  <c r="E339" i="17" s="1"/>
  <c r="E340" i="17" s="1"/>
  <c r="E341" i="17" s="1"/>
  <c r="E342" i="17" s="1"/>
  <c r="E343" i="17" s="1"/>
  <c r="E344" i="17" s="1"/>
  <c r="E345" i="17" s="1"/>
  <c r="E346" i="17" s="1"/>
  <c r="E347" i="17" s="1"/>
  <c r="E348" i="17" s="1"/>
  <c r="E349" i="17" s="1"/>
  <c r="E350" i="17" s="1"/>
  <c r="E351" i="17" s="1"/>
  <c r="E352" i="17" s="1"/>
  <c r="E353" i="17" s="1"/>
  <c r="E354" i="17" s="1"/>
  <c r="E355" i="17" s="1"/>
  <c r="E356" i="17" s="1"/>
  <c r="E357" i="17" s="1"/>
  <c r="E358" i="17" s="1"/>
  <c r="E359" i="17" s="1"/>
  <c r="E360" i="17" s="1"/>
  <c r="E361" i="17" s="1"/>
  <c r="E362" i="17" s="1"/>
  <c r="E363" i="17" s="1"/>
  <c r="E364" i="17" s="1"/>
  <c r="E366" i="17" s="1"/>
  <c r="E367" i="17" s="1"/>
  <c r="E368" i="17" s="1"/>
  <c r="E369" i="17" s="1"/>
  <c r="E370" i="17" s="1"/>
  <c r="E371" i="17" s="1"/>
  <c r="E372" i="17" s="1"/>
  <c r="E373" i="17" s="1"/>
  <c r="E374" i="17" s="1"/>
  <c r="E375" i="17" s="1"/>
  <c r="E376" i="17" s="1"/>
  <c r="E377" i="17" s="1"/>
  <c r="E378" i="17" s="1"/>
  <c r="E379" i="17" s="1"/>
  <c r="E380" i="17" s="1"/>
  <c r="E381" i="17" s="1"/>
  <c r="E382" i="17" s="1"/>
  <c r="E383" i="17" s="1"/>
  <c r="E384" i="17" s="1"/>
  <c r="E385" i="17" s="1"/>
  <c r="E386" i="17" s="1"/>
  <c r="E387" i="17" s="1"/>
  <c r="E388" i="17" s="1"/>
  <c r="E389" i="17" s="1"/>
  <c r="E390" i="17" s="1"/>
  <c r="E391" i="17" s="1"/>
  <c r="E392" i="17" s="1"/>
  <c r="E393" i="17" s="1"/>
  <c r="E394" i="17" s="1"/>
  <c r="E395" i="17" s="1"/>
  <c r="E396" i="17" s="1"/>
  <c r="E397" i="17" s="1"/>
  <c r="E398" i="17" s="1"/>
  <c r="E399" i="17" s="1"/>
  <c r="E400" i="17" s="1"/>
  <c r="E401" i="17" s="1"/>
  <c r="E402" i="17" s="1"/>
  <c r="E403" i="17" s="1"/>
  <c r="E405" i="17" s="1"/>
  <c r="E406" i="17" s="1"/>
  <c r="E407" i="17" s="1"/>
  <c r="E408" i="17" s="1"/>
  <c r="E409" i="17" s="1"/>
  <c r="E410" i="17" s="1"/>
  <c r="E411" i="17" s="1"/>
  <c r="E412" i="17" s="1"/>
  <c r="E413" i="17" s="1"/>
  <c r="E414" i="17" s="1"/>
  <c r="E415" i="17" s="1"/>
  <c r="E416" i="17" s="1"/>
  <c r="E417" i="17" s="1"/>
  <c r="E418" i="17" s="1"/>
  <c r="E419" i="17" s="1"/>
  <c r="E420" i="17" s="1"/>
  <c r="E421" i="17" s="1"/>
  <c r="E422" i="17" s="1"/>
  <c r="E423" i="17" s="1"/>
  <c r="E424" i="17" s="1"/>
  <c r="E425" i="17" s="1"/>
  <c r="E426" i="17" s="1"/>
  <c r="E427" i="17" s="1"/>
  <c r="E428" i="17" s="1"/>
  <c r="E429" i="17" s="1"/>
  <c r="E430" i="17" s="1"/>
  <c r="E431" i="17" s="1"/>
  <c r="E432" i="17" s="1"/>
  <c r="E433" i="17" s="1"/>
  <c r="E434" i="17" s="1"/>
  <c r="E435" i="17" s="1"/>
  <c r="E436" i="17" s="1"/>
  <c r="E437" i="17" s="1"/>
  <c r="E438" i="17" s="1"/>
  <c r="E439" i="17" s="1"/>
  <c r="E440" i="17" s="1"/>
  <c r="E441" i="17" s="1"/>
  <c r="E442" i="17" s="1"/>
  <c r="E443" i="17" s="1"/>
  <c r="E444" i="17" s="1"/>
  <c r="E445" i="17" s="1"/>
  <c r="E446" i="17" s="1"/>
  <c r="E447" i="17" s="1"/>
  <c r="E448" i="17" s="1"/>
  <c r="E449" i="17" s="1"/>
  <c r="E450" i="17" s="1"/>
  <c r="E452" i="17" s="1"/>
  <c r="E453" i="17" s="1"/>
  <c r="E454" i="17" s="1"/>
  <c r="E455" i="17" s="1"/>
  <c r="E456" i="17" s="1"/>
  <c r="E457" i="17" s="1"/>
  <c r="E458" i="17" s="1"/>
  <c r="E459" i="17" s="1"/>
  <c r="E460" i="17" s="1"/>
  <c r="E461" i="17" s="1"/>
  <c r="E462" i="17" s="1"/>
  <c r="E463" i="17" s="1"/>
  <c r="E464" i="17" s="1"/>
  <c r="E465" i="17" s="1"/>
  <c r="E466" i="17" s="1"/>
  <c r="E467" i="17" s="1"/>
  <c r="E468" i="17" s="1"/>
  <c r="E469" i="17" s="1"/>
  <c r="E470" i="17" s="1"/>
  <c r="E471" i="17" s="1"/>
  <c r="E472" i="17" s="1"/>
  <c r="E473" i="17" s="1"/>
  <c r="E474" i="17" s="1"/>
  <c r="E475" i="17" s="1"/>
  <c r="E476" i="17" s="1"/>
  <c r="E477" i="17" s="1"/>
  <c r="E478" i="17" s="1"/>
  <c r="E479" i="17" s="1"/>
  <c r="E480" i="17" s="1"/>
  <c r="E481" i="17" s="1"/>
  <c r="E482" i="17" s="1"/>
  <c r="E483" i="17" s="1"/>
  <c r="E484" i="17" s="1"/>
  <c r="E485" i="17" s="1"/>
  <c r="E486" i="17" s="1"/>
  <c r="E487" i="17" s="1"/>
  <c r="E488" i="17" s="1"/>
  <c r="E489" i="17" s="1"/>
  <c r="E490" i="17" s="1"/>
  <c r="E491" i="17" s="1"/>
  <c r="E492" i="17" s="1"/>
  <c r="E493" i="17" s="1"/>
  <c r="E494" i="17" s="1"/>
  <c r="E495" i="17" s="1"/>
  <c r="E496" i="17" s="1"/>
  <c r="E497" i="17" s="1"/>
  <c r="E498" i="17" s="1"/>
  <c r="E499" i="17" s="1"/>
  <c r="E501" i="17" s="1"/>
  <c r="E502" i="17" s="1"/>
  <c r="E503" i="17" s="1"/>
  <c r="E504" i="17" s="1"/>
  <c r="E505" i="17" s="1"/>
  <c r="E506" i="17" s="1"/>
  <c r="E507" i="17" s="1"/>
  <c r="E508" i="17" s="1"/>
  <c r="E509" i="17" s="1"/>
  <c r="E510" i="17" s="1"/>
  <c r="E511" i="17" s="1"/>
  <c r="E512" i="17" s="1"/>
  <c r="E513" i="17" s="1"/>
  <c r="E514" i="17" s="1"/>
  <c r="E515" i="17" s="1"/>
  <c r="E516" i="17" s="1"/>
  <c r="E517" i="17" s="1"/>
  <c r="E518" i="17" s="1"/>
  <c r="E519" i="17" s="1"/>
  <c r="E520" i="17" s="1"/>
  <c r="E521" i="17" s="1"/>
  <c r="E522" i="17" s="1"/>
  <c r="E523" i="17" s="1"/>
  <c r="E524" i="17" s="1"/>
  <c r="E525" i="17" s="1"/>
  <c r="E526" i="17" s="1"/>
  <c r="E527" i="17" s="1"/>
  <c r="E528" i="17" s="1"/>
  <c r="E529" i="17" s="1"/>
  <c r="E530" i="17" s="1"/>
  <c r="E531" i="17" s="1"/>
  <c r="E532" i="17" s="1"/>
  <c r="E533" i="17" s="1"/>
  <c r="E534" i="17" s="1"/>
  <c r="E535" i="17" s="1"/>
  <c r="E536" i="17" s="1"/>
  <c r="E537" i="17" s="1"/>
  <c r="E538" i="17" s="1"/>
  <c r="E539" i="17" s="1"/>
  <c r="E540" i="17" s="1"/>
  <c r="E541" i="17" s="1"/>
  <c r="E542" i="17" s="1"/>
  <c r="E543" i="17" s="1"/>
  <c r="E544" i="17" s="1"/>
  <c r="E545" i="17" s="1"/>
  <c r="E546" i="17" s="1"/>
  <c r="E547" i="17" s="1"/>
  <c r="E548" i="17" s="1"/>
  <c r="E549" i="17" s="1"/>
  <c r="E550" i="17" s="1"/>
  <c r="E551" i="17" s="1"/>
  <c r="C44" i="17"/>
  <c r="D44" i="17"/>
  <c r="C87" i="17"/>
  <c r="D87" i="17"/>
  <c r="C136" i="17"/>
  <c r="D136" i="17"/>
  <c r="C176" i="17"/>
  <c r="D176" i="17"/>
  <c r="C228" i="17"/>
  <c r="D228" i="17"/>
  <c r="C278" i="17"/>
  <c r="D278" i="17"/>
  <c r="C320" i="17"/>
  <c r="D320" i="17"/>
  <c r="C365" i="17"/>
  <c r="D365" i="17"/>
  <c r="C404" i="17"/>
  <c r="D404" i="17"/>
  <c r="C451" i="17"/>
  <c r="D451" i="17"/>
  <c r="C500" i="17"/>
  <c r="D500" i="17"/>
  <c r="C552" i="17"/>
  <c r="D552" i="17"/>
  <c r="C597" i="17"/>
  <c r="D597" i="17"/>
  <c r="C638" i="17"/>
  <c r="D638" i="17"/>
  <c r="C683" i="17"/>
  <c r="D683" i="17"/>
  <c r="C718" i="17"/>
  <c r="D718" i="17"/>
  <c r="C757" i="17"/>
  <c r="D757" i="17"/>
  <c r="C803" i="17"/>
  <c r="D803" i="17"/>
  <c r="C887" i="17"/>
  <c r="D887" i="17"/>
  <c r="D39" i="4"/>
  <c r="D38" i="14"/>
  <c r="C38" i="14"/>
  <c r="D1062" i="17" l="1"/>
  <c r="C1062" i="17"/>
  <c r="E4" i="14"/>
  <c r="E30" i="14"/>
  <c r="D24" i="14"/>
  <c r="C24" i="14"/>
  <c r="E1062" i="17" l="1"/>
  <c r="D29" i="4"/>
  <c r="C29" i="4"/>
  <c r="C30" i="14" l="1"/>
  <c r="C15" i="4" l="1"/>
  <c r="D20" i="14" l="1"/>
  <c r="C20" i="14"/>
  <c r="D12" i="14" l="1"/>
  <c r="C12" i="14"/>
  <c r="C20" i="4" l="1"/>
  <c r="D20" i="4"/>
  <c r="D18" i="4" l="1"/>
  <c r="C18" i="4"/>
  <c r="C44" i="4" s="1"/>
  <c r="D15" i="4"/>
  <c r="D44" i="4" s="1"/>
  <c r="D8" i="4"/>
  <c r="D12" i="4"/>
  <c r="C8" i="4"/>
  <c r="C12" i="4"/>
  <c r="C8" i="14"/>
  <c r="E58" i="14" s="1"/>
  <c r="D16" i="14"/>
  <c r="D8" i="14"/>
  <c r="C16" i="14"/>
  <c r="H34" i="2" l="1"/>
  <c r="H32" i="2" l="1"/>
  <c r="C26" i="2" l="1"/>
  <c r="C27" i="2"/>
  <c r="C28" i="2"/>
  <c r="C29" i="2"/>
  <c r="C30" i="2"/>
  <c r="C31" i="2"/>
  <c r="C25" i="2"/>
  <c r="I33" i="17" l="1"/>
  <c r="C11" i="2" l="1"/>
  <c r="E44" i="4" l="1"/>
  <c r="M14" i="13" l="1"/>
  <c r="E34" i="2" l="1"/>
  <c r="F34" i="2"/>
  <c r="G34" i="2"/>
  <c r="I34" i="2"/>
  <c r="J34" i="2"/>
  <c r="K34" i="2"/>
  <c r="L34" i="2"/>
  <c r="M34" i="2"/>
  <c r="N34" i="2"/>
  <c r="O34" i="2"/>
  <c r="D34" i="2"/>
  <c r="D32" i="2"/>
  <c r="E32" i="2"/>
  <c r="F32" i="2"/>
  <c r="G32" i="2"/>
  <c r="I32" i="2"/>
  <c r="G4" i="2"/>
  <c r="H4" i="2"/>
  <c r="O19" i="2" l="1"/>
  <c r="M4" i="13" l="1"/>
  <c r="N4" i="13"/>
  <c r="O4" i="13"/>
  <c r="M4" i="2" l="1"/>
  <c r="N4" i="2"/>
  <c r="O4" i="2"/>
  <c r="L32" i="2" l="1"/>
  <c r="M32" i="2" l="1"/>
  <c r="N32" i="2"/>
  <c r="O32" i="2"/>
  <c r="K32" i="2"/>
  <c r="J32" i="2" l="1"/>
  <c r="C32" i="2" s="1"/>
  <c r="X7" i="1" s="1"/>
  <c r="J17" i="2"/>
  <c r="C8" i="2" l="1"/>
  <c r="I7" i="1" s="1"/>
  <c r="I24" i="2"/>
  <c r="C7" i="1" l="1"/>
  <c r="G19" i="2" l="1"/>
  <c r="I19" i="2"/>
  <c r="J19" i="2"/>
  <c r="K19" i="2"/>
  <c r="L19" i="2"/>
  <c r="M19" i="2"/>
  <c r="N19" i="2"/>
  <c r="F19" i="2" l="1"/>
  <c r="C28" i="13" l="1"/>
  <c r="F4" i="13"/>
  <c r="G4" i="13"/>
  <c r="H4" i="13"/>
  <c r="I4" i="13"/>
  <c r="J4" i="13"/>
  <c r="K4" i="13"/>
  <c r="L4" i="13"/>
  <c r="E4" i="13"/>
  <c r="D4" i="13"/>
  <c r="C31" i="13" l="1"/>
  <c r="O30" i="13"/>
  <c r="N30" i="13"/>
  <c r="M30" i="13"/>
  <c r="L30" i="13"/>
  <c r="K30" i="13"/>
  <c r="J30" i="13"/>
  <c r="I30" i="13"/>
  <c r="H30" i="13"/>
  <c r="G30" i="13"/>
  <c r="F30" i="13"/>
  <c r="E30" i="13"/>
  <c r="D30" i="13"/>
  <c r="C29" i="13"/>
  <c r="O27" i="13"/>
  <c r="N27" i="13"/>
  <c r="M27" i="13"/>
  <c r="L27" i="13"/>
  <c r="K27" i="13"/>
  <c r="J27" i="13"/>
  <c r="I27" i="13"/>
  <c r="H27" i="13"/>
  <c r="G27" i="13"/>
  <c r="F27" i="13"/>
  <c r="D27" i="13"/>
  <c r="C26" i="13"/>
  <c r="C25" i="13"/>
  <c r="C24" i="13"/>
  <c r="C23" i="13"/>
  <c r="C22" i="13"/>
  <c r="C21" i="13"/>
  <c r="C20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8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O14" i="13"/>
  <c r="N14" i="13"/>
  <c r="L14" i="13"/>
  <c r="K14" i="13"/>
  <c r="I14" i="13"/>
  <c r="H14" i="13"/>
  <c r="G14" i="13"/>
  <c r="F14" i="13"/>
  <c r="E14" i="13"/>
  <c r="D14" i="13"/>
  <c r="C8" i="13"/>
  <c r="C7" i="13"/>
  <c r="G7" i="12" s="1"/>
  <c r="C5" i="13"/>
  <c r="F7" i="12" s="1"/>
  <c r="C4" i="13"/>
  <c r="AK66" i="12"/>
  <c r="W60" i="12"/>
  <c r="V60" i="12" s="1"/>
  <c r="H60" i="12" s="1"/>
  <c r="X61" i="12" s="1"/>
  <c r="B60" i="12"/>
  <c r="B61" i="12" s="1"/>
  <c r="W32" i="12"/>
  <c r="V32" i="12" s="1"/>
  <c r="H32" i="12" s="1"/>
  <c r="X33" i="12" s="1"/>
  <c r="B32" i="12"/>
  <c r="AK32" i="12" s="1"/>
  <c r="K7" i="12"/>
  <c r="J7" i="12" s="1"/>
  <c r="C7" i="12"/>
  <c r="E4" i="4"/>
  <c r="C34" i="2"/>
  <c r="AB7" i="1" s="1"/>
  <c r="W7" i="1"/>
  <c r="U7" i="1"/>
  <c r="V7" i="1"/>
  <c r="T7" i="1"/>
  <c r="O24" i="2"/>
  <c r="N24" i="2"/>
  <c r="M24" i="2"/>
  <c r="L24" i="2"/>
  <c r="K24" i="2"/>
  <c r="K36" i="2" s="1"/>
  <c r="J24" i="2"/>
  <c r="J36" i="2" s="1"/>
  <c r="H24" i="2"/>
  <c r="G24" i="2"/>
  <c r="F24" i="2"/>
  <c r="E24" i="2"/>
  <c r="D24" i="2"/>
  <c r="E19" i="2"/>
  <c r="D19" i="2"/>
  <c r="D36" i="2" s="1"/>
  <c r="O17" i="2"/>
  <c r="N17" i="2"/>
  <c r="M17" i="2"/>
  <c r="M36" i="2" s="1"/>
  <c r="L17" i="2"/>
  <c r="K17" i="2"/>
  <c r="I17" i="2"/>
  <c r="I36" i="2" s="1"/>
  <c r="H17" i="2"/>
  <c r="G17" i="2"/>
  <c r="F17" i="2"/>
  <c r="E17" i="2"/>
  <c r="D17" i="2"/>
  <c r="C10" i="2"/>
  <c r="K7" i="1" s="1"/>
  <c r="C9" i="2"/>
  <c r="J7" i="1" s="1"/>
  <c r="C7" i="2"/>
  <c r="H7" i="1" s="1"/>
  <c r="C6" i="2"/>
  <c r="F7" i="1" s="1"/>
  <c r="C5" i="2"/>
  <c r="L4" i="2"/>
  <c r="K4" i="2"/>
  <c r="J4" i="2"/>
  <c r="I4" i="2"/>
  <c r="F4" i="2"/>
  <c r="E4" i="2"/>
  <c r="D4" i="2"/>
  <c r="AC41" i="1"/>
  <c r="P35" i="1"/>
  <c r="O35" i="1" s="1"/>
  <c r="L35" i="1" s="1"/>
  <c r="Q36" i="1" s="1"/>
  <c r="B35" i="1"/>
  <c r="B36" i="1" s="1"/>
  <c r="D7" i="1"/>
  <c r="B33" i="12" l="1"/>
  <c r="N32" i="13"/>
  <c r="N36" i="2"/>
  <c r="E36" i="2"/>
  <c r="J32" i="13"/>
  <c r="L36" i="2"/>
  <c r="F36" i="2"/>
  <c r="O36" i="2"/>
  <c r="G36" i="2"/>
  <c r="G32" i="13"/>
  <c r="C14" i="13"/>
  <c r="Y7" i="12" s="1"/>
  <c r="K32" i="13"/>
  <c r="D32" i="13"/>
  <c r="E32" i="13"/>
  <c r="L32" i="13"/>
  <c r="O32" i="13"/>
  <c r="M32" i="13"/>
  <c r="F32" i="13"/>
  <c r="C30" i="13"/>
  <c r="I32" i="13"/>
  <c r="C17" i="13"/>
  <c r="C19" i="13"/>
  <c r="Z7" i="12" s="1"/>
  <c r="AG7" i="12"/>
  <c r="H32" i="13"/>
  <c r="AK33" i="12"/>
  <c r="AC36" i="1"/>
  <c r="AC38" i="1" s="1"/>
  <c r="AK60" i="12"/>
  <c r="AK61" i="12"/>
  <c r="AK63" i="12" s="1"/>
  <c r="C11" i="13"/>
  <c r="AC35" i="1"/>
  <c r="B7" i="12"/>
  <c r="B8" i="12" s="1"/>
  <c r="C17" i="2"/>
  <c r="Q7" i="1" s="1"/>
  <c r="C4" i="2"/>
  <c r="C14" i="2" s="1"/>
  <c r="C24" i="2"/>
  <c r="S7" i="1" s="1"/>
  <c r="G7" i="1"/>
  <c r="C27" i="13"/>
  <c r="AF7" i="12" s="1"/>
  <c r="B7" i="1" l="1"/>
  <c r="B8" i="1" s="1"/>
  <c r="C32" i="13"/>
  <c r="C33" i="13" s="1"/>
  <c r="W7" i="12"/>
  <c r="V7" i="12" s="1"/>
  <c r="H7" i="12" s="1"/>
  <c r="AK7" i="12" s="1"/>
  <c r="H19" i="2"/>
  <c r="H36" i="2" s="1"/>
  <c r="C19" i="2" l="1"/>
  <c r="W8" i="12"/>
  <c r="AK8" i="12" s="1"/>
  <c r="C36" i="2" l="1"/>
  <c r="C37" i="2" s="1"/>
  <c r="R7" i="1"/>
  <c r="P7" i="1" s="1"/>
  <c r="O7" i="1" s="1"/>
  <c r="L7" i="1" s="1"/>
  <c r="Q8" i="1" s="1"/>
  <c r="AC7" i="1" l="1"/>
  <c r="AC8" i="1"/>
  <c r="O37" i="2"/>
</calcChain>
</file>

<file path=xl/comments1.xml><?xml version="1.0" encoding="utf-8"?>
<comments xmlns="http://schemas.openxmlformats.org/spreadsheetml/2006/main">
  <authors>
    <author>혜정</author>
  </authors>
  <commentList>
    <comment ref="C11" authorId="0">
      <text>
        <r>
          <rPr>
            <b/>
            <sz val="9"/>
            <color indexed="81"/>
            <rFont val="돋움"/>
            <family val="3"/>
            <charset val="129"/>
          </rPr>
          <t>동현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지정후원금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비지정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농협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통장</t>
        </r>
        <r>
          <rPr>
            <sz val="9"/>
            <color indexed="81"/>
            <rFont val="Tahoma"/>
            <family val="2"/>
          </rPr>
          <t xml:space="preserve"> + a(</t>
        </r>
        <r>
          <rPr>
            <sz val="9"/>
            <color indexed="81"/>
            <rFont val="돋움"/>
            <family val="3"/>
            <charset val="129"/>
          </rPr>
          <t>새마을금고보조금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지정기탁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잔액이</t>
        </r>
        <r>
          <rPr>
            <sz val="9"/>
            <color indexed="81"/>
            <rFont val="Tahoma"/>
            <family val="2"/>
          </rPr>
          <t xml:space="preserve"> 22,581,680
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22,581,680 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지정후원금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무진스님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보조금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지정기탁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 225,262 </t>
        </r>
        <r>
          <rPr>
            <sz val="9"/>
            <color indexed="81"/>
            <rFont val="돋움"/>
            <family val="3"/>
            <charset val="129"/>
          </rPr>
          <t>빼면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>
  <authors>
    <author>Windows7-A</author>
  </authors>
  <commentList>
    <comment ref="W32" author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:27,425,800
3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:30,497,430
5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:36,667,220</t>
        </r>
      </text>
    </comment>
  </commentList>
</comments>
</file>

<file path=xl/sharedStrings.xml><?xml version="1.0" encoding="utf-8"?>
<sst xmlns="http://schemas.openxmlformats.org/spreadsheetml/2006/main" count="10431" uniqueCount="929">
  <si>
    <t>( 단위 : 원 )</t>
    <phoneticPr fontId="3" type="noConversion"/>
  </si>
  <si>
    <t>시설명</t>
    <phoneticPr fontId="3" type="noConversion"/>
  </si>
  <si>
    <t>후원금 수입</t>
    <phoneticPr fontId="3" type="noConversion"/>
  </si>
  <si>
    <t>후원금 지출</t>
    <phoneticPr fontId="3" type="noConversion"/>
  </si>
  <si>
    <t>비고(잔액)</t>
    <phoneticPr fontId="3" type="noConversion"/>
  </si>
  <si>
    <t>계</t>
    <phoneticPr fontId="3" type="noConversion"/>
  </si>
  <si>
    <t>이월금</t>
    <phoneticPr fontId="3" type="noConversion"/>
  </si>
  <si>
    <t>결연후원금</t>
    <phoneticPr fontId="3" type="noConversion"/>
  </si>
  <si>
    <t>지정후원금</t>
    <phoneticPr fontId="3" type="noConversion"/>
  </si>
  <si>
    <t>비지정후원금</t>
    <phoneticPr fontId="3" type="noConversion"/>
  </si>
  <si>
    <t>기타
(법인전입금)</t>
    <phoneticPr fontId="3" type="noConversion"/>
  </si>
  <si>
    <t>직접비</t>
    <phoneticPr fontId="3" type="noConversion"/>
  </si>
  <si>
    <t>간접비</t>
    <phoneticPr fontId="3" type="noConversion"/>
  </si>
  <si>
    <t>소계</t>
    <phoneticPr fontId="3" type="noConversion"/>
  </si>
  <si>
    <t>인건비</t>
    <phoneticPr fontId="3" type="noConversion"/>
  </si>
  <si>
    <t>운영비</t>
    <phoneticPr fontId="3" type="noConversion"/>
  </si>
  <si>
    <t>주식비</t>
    <phoneticPr fontId="3" type="noConversion"/>
  </si>
  <si>
    <t>부식비</t>
    <phoneticPr fontId="3" type="noConversion"/>
  </si>
  <si>
    <t>난방비</t>
    <phoneticPr fontId="3" type="noConversion"/>
  </si>
  <si>
    <t>기타사업비</t>
    <phoneticPr fontId="3" type="noConversion"/>
  </si>
  <si>
    <t>수용기관경비</t>
    <phoneticPr fontId="3" type="noConversion"/>
  </si>
  <si>
    <t>기타</t>
    <phoneticPr fontId="3" type="noConversion"/>
  </si>
  <si>
    <t>밝은언덕노인요양원</t>
    <phoneticPr fontId="3" type="noConversion"/>
  </si>
  <si>
    <t>후원금수입총계</t>
    <phoneticPr fontId="3" type="noConversion"/>
  </si>
  <si>
    <t>후원금지출총계</t>
    <phoneticPr fontId="3" type="noConversion"/>
  </si>
  <si>
    <t>1. 2011년 사회복지법인 밝은언덕 후원금 수입 · 지출 내역</t>
    <phoneticPr fontId="3" type="noConversion"/>
  </si>
  <si>
    <t>법인명</t>
    <phoneticPr fontId="3" type="noConversion"/>
  </si>
  <si>
    <t>교육비</t>
    <phoneticPr fontId="3" type="noConversion"/>
  </si>
  <si>
    <t>시설전출금</t>
    <phoneticPr fontId="3" type="noConversion"/>
  </si>
  <si>
    <t>사회복지법인 
밝은언덕</t>
    <phoneticPr fontId="3" type="noConversion"/>
  </si>
  <si>
    <t xml:space="preserve">2011 지정, 비지정 후원금 차기이월금 계 </t>
    <phoneticPr fontId="3" type="noConversion"/>
  </si>
  <si>
    <t>수 입</t>
    <phoneticPr fontId="3" type="noConversion"/>
  </si>
  <si>
    <t>(단위 : 원)</t>
    <phoneticPr fontId="13" type="noConversion"/>
  </si>
  <si>
    <t>구  분</t>
    <phoneticPr fontId="13" type="noConversion"/>
  </si>
  <si>
    <t>계</t>
    <phoneticPr fontId="13" type="noConversion"/>
  </si>
  <si>
    <t>합계</t>
    <phoneticPr fontId="3" type="noConversion"/>
  </si>
  <si>
    <t>비지정</t>
    <phoneticPr fontId="3" type="noConversion"/>
  </si>
  <si>
    <t>지정</t>
    <phoneticPr fontId="3" type="noConversion"/>
  </si>
  <si>
    <t>총  계</t>
    <phoneticPr fontId="13" type="noConversion"/>
  </si>
  <si>
    <t>지 출</t>
    <phoneticPr fontId="13" type="noConversion"/>
  </si>
  <si>
    <t>사무운영비</t>
    <phoneticPr fontId="13" type="noConversion"/>
  </si>
  <si>
    <t>cms사용료</t>
    <phoneticPr fontId="3" type="noConversion"/>
  </si>
  <si>
    <t>cms수수료</t>
    <phoneticPr fontId="13" type="noConversion"/>
  </si>
  <si>
    <t>재산조성비</t>
    <phoneticPr fontId="13" type="noConversion"/>
  </si>
  <si>
    <t>자산취득비</t>
    <phoneticPr fontId="13" type="noConversion"/>
  </si>
  <si>
    <t>사업운영비</t>
    <phoneticPr fontId="13" type="noConversion"/>
  </si>
  <si>
    <t>주식비</t>
    <phoneticPr fontId="13" type="noConversion"/>
  </si>
  <si>
    <t>부식비</t>
    <phoneticPr fontId="13" type="noConversion"/>
  </si>
  <si>
    <t>피복비</t>
    <phoneticPr fontId="13" type="noConversion"/>
  </si>
  <si>
    <t>의료비</t>
    <phoneticPr fontId="13" type="noConversion"/>
  </si>
  <si>
    <t>난방비</t>
    <phoneticPr fontId="13" type="noConversion"/>
  </si>
  <si>
    <t>시설전출금</t>
    <phoneticPr fontId="13" type="noConversion"/>
  </si>
  <si>
    <t>잔  액</t>
    <phoneticPr fontId="13" type="noConversion"/>
  </si>
  <si>
    <t>법인전입금</t>
    <phoneticPr fontId="3" type="noConversion"/>
  </si>
  <si>
    <t>인건비</t>
    <phoneticPr fontId="13" type="noConversion"/>
  </si>
  <si>
    <t>인건비</t>
    <phoneticPr fontId="3" type="noConversion"/>
  </si>
  <si>
    <t>운영비</t>
    <phoneticPr fontId="13" type="noConversion"/>
  </si>
  <si>
    <t>수도광열비</t>
    <phoneticPr fontId="3" type="noConversion"/>
  </si>
  <si>
    <t>입소자수용경비</t>
    <phoneticPr fontId="3" type="noConversion"/>
  </si>
  <si>
    <t>수용기관경비</t>
    <phoneticPr fontId="3" type="noConversion"/>
  </si>
  <si>
    <t>지정후원금</t>
    <phoneticPr fontId="3" type="noConversion"/>
  </si>
  <si>
    <t>1) 비지정후원금</t>
    <phoneticPr fontId="3" type="noConversion"/>
  </si>
  <si>
    <t>년월일</t>
  </si>
  <si>
    <t>세출계정</t>
  </si>
  <si>
    <t>수입금액</t>
  </si>
  <si>
    <t>지출금액</t>
  </si>
  <si>
    <t>차인금액</t>
  </si>
  <si>
    <t>적요</t>
  </si>
  <si>
    <t>전년이월금</t>
    <phoneticPr fontId="3" type="noConversion"/>
  </si>
  <si>
    <t>2-3. 후원금 수입 및 사용결과 보고서</t>
    <phoneticPr fontId="13" type="noConversion"/>
  </si>
  <si>
    <t>일    자</t>
  </si>
  <si>
    <t>후원금종류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</si>
  <si>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</si>
  <si>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</si>
  <si>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</si>
  <si>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</si>
  <si>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사용일자</t>
    <phoneticPr fontId="3" type="noConversion"/>
  </si>
  <si>
    <t>사용내역</t>
    <phoneticPr fontId="3" type="noConversion"/>
  </si>
  <si>
    <t>산출기준</t>
    <phoneticPr fontId="3" type="noConversion"/>
  </si>
  <si>
    <t>사무운영비</t>
    <phoneticPr fontId="3" type="noConversion"/>
  </si>
  <si>
    <t>3) 후원금(물품) 수입 명세서</t>
    <phoneticPr fontId="3" type="noConversion"/>
  </si>
  <si>
    <t>후원물품의 종류</t>
    <phoneticPr fontId="3" type="noConversion"/>
  </si>
  <si>
    <t>품명</t>
    <phoneticPr fontId="3" type="noConversion"/>
  </si>
  <si>
    <t>수량</t>
    <phoneticPr fontId="3" type="noConversion"/>
  </si>
  <si>
    <t>단위</t>
    <phoneticPr fontId="3" type="noConversion"/>
  </si>
  <si>
    <t>4) 후원금(물품) 사용 명세서</t>
    <phoneticPr fontId="3" type="noConversion"/>
  </si>
  <si>
    <t>사용처</t>
    <phoneticPr fontId="3" type="noConversion"/>
  </si>
  <si>
    <t>지정후원금
이월금</t>
    <phoneticPr fontId="3" type="noConversion"/>
  </si>
  <si>
    <t>비지정후원금
이월금</t>
    <phoneticPr fontId="3" type="noConversion"/>
  </si>
  <si>
    <t>연월</t>
    <phoneticPr fontId="3" type="noConversion"/>
  </si>
  <si>
    <t>사용</t>
    <phoneticPr fontId="3" type="noConversion"/>
  </si>
  <si>
    <t>취득비</t>
    <phoneticPr fontId="3" type="noConversion"/>
  </si>
  <si>
    <t>피복비</t>
    <phoneticPr fontId="3" type="noConversion"/>
  </si>
  <si>
    <t>의료비</t>
    <phoneticPr fontId="3" type="noConversion"/>
  </si>
  <si>
    <t>3. 2012년 밝은언덕노인요양원 후원금 수입 · 지출 내역</t>
    <phoneticPr fontId="3" type="noConversion"/>
  </si>
  <si>
    <t>후원금종류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</si>
  <si>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</si>
  <si>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</si>
  <si>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</si>
  <si>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</si>
  <si>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보험료</t>
    <phoneticPr fontId="3" type="noConversion"/>
  </si>
  <si>
    <t>입금오류출금</t>
    <phoneticPr fontId="3" type="noConversion"/>
  </si>
  <si>
    <t>입금오류출금</t>
    <phoneticPr fontId="13" type="noConversion"/>
  </si>
  <si>
    <t>입금오류</t>
    <phoneticPr fontId="3" type="noConversion"/>
  </si>
  <si>
    <t>비고(원)</t>
    <phoneticPr fontId="3" type="noConversion"/>
  </si>
  <si>
    <t>예금이자</t>
    <phoneticPr fontId="3" type="noConversion"/>
  </si>
  <si>
    <t>지정</t>
    <phoneticPr fontId="13" type="noConversion"/>
  </si>
  <si>
    <t>전년이월금</t>
    <phoneticPr fontId="3" type="noConversion"/>
  </si>
  <si>
    <t>(단위 : 원)</t>
    <phoneticPr fontId="3" type="noConversion"/>
  </si>
  <si>
    <t>(단위 : 원)</t>
    <phoneticPr fontId="3" type="noConversion"/>
  </si>
  <si>
    <t>차량비</t>
    <phoneticPr fontId="13" type="noConversion"/>
  </si>
  <si>
    <t>입금오류</t>
    <phoneticPr fontId="3" type="noConversion"/>
  </si>
  <si>
    <t>전년이월금</t>
    <phoneticPr fontId="3" type="noConversion"/>
  </si>
  <si>
    <t>차량비</t>
    <phoneticPr fontId="3" type="noConversion"/>
  </si>
  <si>
    <t>2-4. 후원금 수입 및 사용결과 보고서</t>
    <phoneticPr fontId="13" type="noConversion"/>
  </si>
  <si>
    <t>1-1) 지정후원금(금전) 사용명세서                                                                           (단위 : 원)</t>
    <phoneticPr fontId="3" type="noConversion"/>
  </si>
  <si>
    <t>1) 지정후원금(금전) 수입 명세서                                                                                                      (단위 : 원)</t>
    <phoneticPr fontId="3" type="noConversion"/>
  </si>
  <si>
    <t>1) 지정후원금</t>
    <phoneticPr fontId="3" type="noConversion"/>
  </si>
  <si>
    <t>수수료</t>
    <phoneticPr fontId="13" type="noConversion"/>
  </si>
  <si>
    <t>재가센터전출금</t>
    <phoneticPr fontId="13" type="noConversion"/>
  </si>
  <si>
    <t>재가센터전출금</t>
    <phoneticPr fontId="3" type="noConversion"/>
  </si>
  <si>
    <t>입금오류환불금</t>
    <phoneticPr fontId="3" type="noConversion"/>
  </si>
  <si>
    <t>1-1) 비지정후원금(금전) 사용명세서                                                                    (단위 : 원)</t>
    <phoneticPr fontId="3" type="noConversion"/>
  </si>
  <si>
    <t>월    계</t>
    <phoneticPr fontId="3" type="noConversion"/>
  </si>
  <si>
    <t>문호용</t>
    <phoneticPr fontId="3" type="noConversion"/>
  </si>
  <si>
    <t>신동수</t>
    <phoneticPr fontId="3" type="noConversion"/>
  </si>
  <si>
    <t>정정숙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</si>
  <si>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</si>
  <si>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</si>
  <si>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</si>
  <si>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소         계</t>
    <phoneticPr fontId="3" type="noConversion"/>
  </si>
  <si>
    <t>수용비및수수료</t>
    <phoneticPr fontId="3" type="noConversion"/>
  </si>
  <si>
    <t>소    계</t>
    <phoneticPr fontId="3" type="noConversion"/>
  </si>
  <si>
    <t>후원금수입(지정)</t>
    <phoneticPr fontId="3" type="noConversion"/>
  </si>
  <si>
    <t>간식</t>
    <phoneticPr fontId="3" type="noConversion"/>
  </si>
  <si>
    <t>box</t>
    <phoneticPr fontId="3" type="noConversion"/>
  </si>
  <si>
    <t>강식품</t>
    <phoneticPr fontId="3" type="noConversion"/>
  </si>
  <si>
    <t>부식</t>
    <phoneticPr fontId="3" type="noConversion"/>
  </si>
  <si>
    <t>밝은언덕노인요양원</t>
    <phoneticPr fontId="3" type="noConversion"/>
  </si>
  <si>
    <t>후원금수입(지정)</t>
    <phoneticPr fontId="3" type="noConversion"/>
  </si>
  <si>
    <t>수용비및수수료</t>
    <phoneticPr fontId="3" type="noConversion"/>
  </si>
  <si>
    <t>사무운영비</t>
    <phoneticPr fontId="3" type="noConversion"/>
  </si>
  <si>
    <t>10월</t>
    <phoneticPr fontId="3" type="noConversion"/>
  </si>
  <si>
    <t>주식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</si>
  <si>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</si>
  <si>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</si>
  <si>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쌀20kg</t>
    <phoneticPr fontId="3" type="noConversion"/>
  </si>
  <si>
    <t>수용기관경비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</si>
  <si>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</si>
  <si>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</si>
  <si>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</si>
  <si>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기타후원</t>
    <phoneticPr fontId="3" type="noConversion"/>
  </si>
  <si>
    <t>수용비및수수료</t>
    <phoneticPr fontId="3" type="noConversion"/>
  </si>
  <si>
    <t>사무운영비</t>
    <phoneticPr fontId="3" type="noConversion"/>
  </si>
  <si>
    <t>후원금수입(비지정)</t>
    <phoneticPr fontId="3" type="noConversion"/>
  </si>
  <si>
    <t>바나나</t>
    <phoneticPr fontId="3" type="noConversion"/>
  </si>
  <si>
    <t>box</t>
    <phoneticPr fontId="3" type="noConversion"/>
  </si>
  <si>
    <t>귤</t>
    <phoneticPr fontId="3" type="noConversion"/>
  </si>
  <si>
    <t>box</t>
    <phoneticPr fontId="3" type="noConversion"/>
  </si>
  <si>
    <t>사탕</t>
    <phoneticPr fontId="3" type="noConversion"/>
  </si>
  <si>
    <t>가래떡</t>
    <phoneticPr fontId="3" type="noConversion"/>
  </si>
  <si>
    <t>1월</t>
    <phoneticPr fontId="3" type="noConversion"/>
  </si>
  <si>
    <t>밝은언덕노인요양원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</si>
  <si>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</si>
  <si>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</si>
  <si>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</si>
  <si>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수용비및수수료</t>
    <phoneticPr fontId="3" type="noConversion"/>
  </si>
  <si>
    <t>사무운영비</t>
    <phoneticPr fontId="3" type="noConversion"/>
  </si>
  <si>
    <t>후원금수입(비지정)</t>
    <phoneticPr fontId="3" type="noConversion"/>
  </si>
  <si>
    <t>수용기관경비</t>
    <phoneticPr fontId="3" type="noConversion"/>
  </si>
  <si>
    <t>입소자수용경비</t>
    <phoneticPr fontId="3" type="noConversion"/>
  </si>
  <si>
    <t>수용기관경비</t>
    <phoneticPr fontId="3" type="noConversion"/>
  </si>
  <si>
    <t>입소자수용경비</t>
    <phoneticPr fontId="3" type="noConversion"/>
  </si>
  <si>
    <t>지정후원</t>
    <phoneticPr fontId="3" type="noConversion"/>
  </si>
  <si>
    <t>DOUGLAS ACA</t>
    <phoneticPr fontId="3" type="noConversion"/>
  </si>
  <si>
    <t>밝은언덕의 발전과 가족을 위해</t>
    <phoneticPr fontId="3" type="noConversion"/>
  </si>
  <si>
    <t>후원금수입(지정)</t>
    <phoneticPr fontId="3" type="noConversion"/>
  </si>
  <si>
    <t>수용비및수수료</t>
  </si>
  <si>
    <t>운영비</t>
    <phoneticPr fontId="3" type="noConversion"/>
  </si>
  <si>
    <t>사업운영비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</si>
  <si>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</si>
  <si>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</si>
  <si>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</si>
  <si>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후원금수입(비지정)</t>
    <phoneticPr fontId="3" type="noConversion"/>
  </si>
  <si>
    <t>수용비및수수료</t>
    <phoneticPr fontId="3" type="noConversion"/>
  </si>
  <si>
    <t>수용기관경비</t>
    <phoneticPr fontId="3" type="noConversion"/>
  </si>
  <si>
    <t>입소자수용경비</t>
    <phoneticPr fontId="3" type="noConversion"/>
  </si>
  <si>
    <t>사무운영비</t>
    <phoneticPr fontId="3" type="noConversion"/>
  </si>
  <si>
    <t>인건비</t>
    <phoneticPr fontId="3" type="noConversion"/>
  </si>
  <si>
    <t>인건비</t>
    <phoneticPr fontId="3" type="noConversion"/>
  </si>
  <si>
    <t>사업운영비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</si>
  <si>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</si>
  <si>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</si>
  <si>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</si>
  <si>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Box</t>
  </si>
  <si>
    <t>box</t>
  </si>
  <si>
    <t xml:space="preserve"> BOX</t>
  </si>
  <si>
    <t>가마</t>
    <phoneticPr fontId="3" type="noConversion"/>
  </si>
  <si>
    <t>BOX</t>
  </si>
  <si>
    <t xml:space="preserve">물티슈 </t>
    <phoneticPr fontId="3" type="noConversion"/>
  </si>
  <si>
    <t xml:space="preserve">쌀 </t>
    <phoneticPr fontId="3" type="noConversion"/>
  </si>
  <si>
    <t xml:space="preserve">비타500 </t>
    <phoneticPr fontId="3" type="noConversion"/>
  </si>
  <si>
    <t xml:space="preserve">손소독제 </t>
    <phoneticPr fontId="3" type="noConversion"/>
  </si>
  <si>
    <t>마스크</t>
    <phoneticPr fontId="3" type="noConversion"/>
  </si>
  <si>
    <t>EA</t>
    <phoneticPr fontId="3" type="noConversion"/>
  </si>
  <si>
    <t xml:space="preserve">요구르트 </t>
    <phoneticPr fontId="3" type="noConversion"/>
  </si>
  <si>
    <t xml:space="preserve">과자 </t>
    <phoneticPr fontId="3" type="noConversion"/>
  </si>
  <si>
    <t>box</t>
    <phoneticPr fontId="3" type="noConversion"/>
  </si>
  <si>
    <t>쌈채소</t>
    <phoneticPr fontId="3" type="noConversion"/>
  </si>
  <si>
    <t>EA</t>
    <phoneticPr fontId="3" type="noConversion"/>
  </si>
  <si>
    <t xml:space="preserve">어묵 </t>
    <phoneticPr fontId="3" type="noConversion"/>
  </si>
  <si>
    <t xml:space="preserve">숙주나물 </t>
    <phoneticPr fontId="3" type="noConversion"/>
  </si>
  <si>
    <t>용품</t>
    <phoneticPr fontId="3" type="noConversion"/>
  </si>
  <si>
    <t xml:space="preserve">국수 7kg </t>
    <phoneticPr fontId="3" type="noConversion"/>
  </si>
  <si>
    <t>바나나</t>
    <phoneticPr fontId="3" type="noConversion"/>
  </si>
  <si>
    <t>BOX</t>
    <phoneticPr fontId="3" type="noConversion"/>
  </si>
  <si>
    <t xml:space="preserve">마시는 요구르트 </t>
    <phoneticPr fontId="3" type="noConversion"/>
  </si>
  <si>
    <t>참외</t>
    <phoneticPr fontId="3" type="noConversion"/>
  </si>
  <si>
    <t xml:space="preserve">바나나 </t>
    <phoneticPr fontId="3" type="noConversion"/>
  </si>
  <si>
    <t xml:space="preserve">국수 </t>
    <phoneticPr fontId="3" type="noConversion"/>
  </si>
  <si>
    <t xml:space="preserve">김치 </t>
    <phoneticPr fontId="3" type="noConversion"/>
  </si>
  <si>
    <t>kg</t>
    <phoneticPr fontId="3" type="noConversion"/>
  </si>
  <si>
    <t xml:space="preserve">돈까스 </t>
    <phoneticPr fontId="3" type="noConversion"/>
  </si>
  <si>
    <t>월         계</t>
    <phoneticPr fontId="3" type="noConversion"/>
  </si>
  <si>
    <t>결산이자</t>
    <phoneticPr fontId="3" type="noConversion"/>
  </si>
  <si>
    <t>기타후원</t>
    <phoneticPr fontId="3" type="noConversion"/>
  </si>
  <si>
    <t>기타후원</t>
    <phoneticPr fontId="3" type="noConversion"/>
  </si>
  <si>
    <t>기타후원</t>
    <phoneticPr fontId="3" type="noConversion"/>
  </si>
  <si>
    <t>결산이자</t>
    <phoneticPr fontId="3" type="noConversion"/>
  </si>
  <si>
    <t>6월</t>
    <phoneticPr fontId="3" type="noConversion"/>
  </si>
  <si>
    <t>기저귀</t>
    <phoneticPr fontId="3" type="noConversion"/>
  </si>
  <si>
    <t>김치</t>
    <phoneticPr fontId="3" type="noConversion"/>
  </si>
  <si>
    <t>블루베리</t>
    <phoneticPr fontId="3" type="noConversion"/>
  </si>
  <si>
    <t>kg</t>
    <phoneticPr fontId="3" type="noConversion"/>
  </si>
  <si>
    <t>box</t>
    <phoneticPr fontId="3" type="noConversion"/>
  </si>
  <si>
    <t>kg</t>
    <phoneticPr fontId="3" type="noConversion"/>
  </si>
  <si>
    <t>box</t>
    <phoneticPr fontId="3" type="noConversion"/>
  </si>
  <si>
    <t>동심</t>
    <phoneticPr fontId="3" type="noConversion"/>
  </si>
  <si>
    <t>간식</t>
    <phoneticPr fontId="3" type="noConversion"/>
  </si>
  <si>
    <t>기타후원</t>
  </si>
  <si>
    <t>7월</t>
    <phoneticPr fontId="3" type="noConversion"/>
  </si>
  <si>
    <t>복숭아</t>
    <phoneticPr fontId="3" type="noConversion"/>
  </si>
  <si>
    <t>기저귀</t>
    <phoneticPr fontId="3" type="noConversion"/>
  </si>
  <si>
    <t>7월</t>
    <phoneticPr fontId="3" type="noConversion"/>
  </si>
  <si>
    <t>월         계</t>
    <phoneticPr fontId="3" type="noConversion"/>
  </si>
  <si>
    <t xml:space="preserve">삼계탕 </t>
    <phoneticPr fontId="3" type="noConversion"/>
  </si>
  <si>
    <t>8월</t>
    <phoneticPr fontId="3" type="noConversion"/>
  </si>
  <si>
    <t>삼계탕</t>
    <phoneticPr fontId="3" type="noConversion"/>
  </si>
  <si>
    <t>인건비</t>
    <phoneticPr fontId="3" type="noConversion"/>
  </si>
  <si>
    <t>사무운영비</t>
    <phoneticPr fontId="3" type="noConversion"/>
  </si>
  <si>
    <t>사업운영비</t>
    <phoneticPr fontId="3" type="noConversion"/>
  </si>
  <si>
    <t>국수 8kg</t>
  </si>
  <si>
    <t>포대</t>
    <phoneticPr fontId="3" type="noConversion"/>
  </si>
  <si>
    <t>9월</t>
    <phoneticPr fontId="3" type="noConversion"/>
  </si>
  <si>
    <t xml:space="preserve">떡 </t>
    <phoneticPr fontId="3" type="noConversion"/>
  </si>
  <si>
    <t>box</t>
    <phoneticPr fontId="3" type="noConversion"/>
  </si>
  <si>
    <t>에어매트</t>
    <phoneticPr fontId="3" type="noConversion"/>
  </si>
  <si>
    <t>EA</t>
    <phoneticPr fontId="3" type="noConversion"/>
  </si>
  <si>
    <t>11월</t>
    <phoneticPr fontId="3" type="noConversion"/>
  </si>
  <si>
    <t>마스크</t>
    <phoneticPr fontId="3" type="noConversion"/>
  </si>
  <si>
    <t>쌀</t>
    <phoneticPr fontId="3" type="noConversion"/>
  </si>
  <si>
    <t>kg</t>
    <phoneticPr fontId="3" type="noConversion"/>
  </si>
  <si>
    <t>공진단</t>
    <phoneticPr fontId="3" type="noConversion"/>
  </si>
  <si>
    <t>ea</t>
    <phoneticPr fontId="3" type="noConversion"/>
  </si>
  <si>
    <t>파스</t>
    <phoneticPr fontId="3" type="noConversion"/>
  </si>
  <si>
    <t>ea</t>
    <phoneticPr fontId="3" type="noConversion"/>
  </si>
  <si>
    <t>소체환</t>
    <phoneticPr fontId="3" type="noConversion"/>
  </si>
  <si>
    <t>ea</t>
    <phoneticPr fontId="3" type="noConversion"/>
  </si>
  <si>
    <t>쌍패탕</t>
    <phoneticPr fontId="3" type="noConversion"/>
  </si>
  <si>
    <t>ea</t>
    <phoneticPr fontId="3" type="noConversion"/>
  </si>
  <si>
    <t>11월</t>
    <phoneticPr fontId="3" type="noConversion"/>
  </si>
  <si>
    <t>인건비</t>
  </si>
  <si>
    <t>1) 비지정후원금(금전) 수입 명세서                                                                                  (단위 : 원)</t>
    <phoneticPr fontId="3" type="noConversion"/>
  </si>
  <si>
    <t>12월</t>
    <phoneticPr fontId="3" type="noConversion"/>
  </si>
  <si>
    <t>소화기 받침대</t>
    <phoneticPr fontId="3" type="noConversion"/>
  </si>
  <si>
    <t>ea</t>
    <phoneticPr fontId="3" type="noConversion"/>
  </si>
  <si>
    <t>찹쌀</t>
    <phoneticPr fontId="3" type="noConversion"/>
  </si>
  <si>
    <t>팥</t>
    <phoneticPr fontId="3" type="noConversion"/>
  </si>
  <si>
    <t>되</t>
    <phoneticPr fontId="3" type="noConversion"/>
  </si>
  <si>
    <t>되</t>
    <phoneticPr fontId="3" type="noConversion"/>
  </si>
  <si>
    <t>12월</t>
    <phoneticPr fontId="3" type="noConversion"/>
  </si>
  <si>
    <t>나물</t>
    <phoneticPr fontId="3" type="noConversion"/>
  </si>
  <si>
    <t>법농스님</t>
    <phoneticPr fontId="3" type="noConversion"/>
  </si>
  <si>
    <t>보리빵</t>
    <phoneticPr fontId="3" type="noConversion"/>
  </si>
  <si>
    <t>무</t>
    <phoneticPr fontId="3" type="noConversion"/>
  </si>
  <si>
    <t xml:space="preserve">얼갈이 </t>
    <phoneticPr fontId="3" type="noConversion"/>
  </si>
  <si>
    <t>보리빵</t>
    <phoneticPr fontId="3" type="noConversion"/>
  </si>
  <si>
    <t>ea</t>
    <phoneticPr fontId="3" type="noConversion"/>
  </si>
  <si>
    <t>가마</t>
    <phoneticPr fontId="3" type="noConversion"/>
  </si>
  <si>
    <t>보리빵</t>
    <phoneticPr fontId="3" type="noConversion"/>
  </si>
  <si>
    <t>법농스님</t>
    <phoneticPr fontId="3" type="noConversion"/>
  </si>
  <si>
    <t>월     계</t>
    <phoneticPr fontId="3" type="noConversion"/>
  </si>
  <si>
    <t>소     계</t>
    <phoneticPr fontId="3" type="noConversion"/>
  </si>
  <si>
    <t>법농스님</t>
    <phoneticPr fontId="3" type="noConversion"/>
  </si>
  <si>
    <t>용품</t>
    <phoneticPr fontId="3" type="noConversion"/>
  </si>
  <si>
    <t>간식</t>
    <phoneticPr fontId="3" type="noConversion"/>
  </si>
  <si>
    <t>수건</t>
    <phoneticPr fontId="3" type="noConversion"/>
  </si>
  <si>
    <t>EA</t>
    <phoneticPr fontId="3" type="noConversion"/>
  </si>
  <si>
    <t>평화사</t>
    <phoneticPr fontId="3" type="noConversion"/>
  </si>
  <si>
    <t>부식</t>
    <phoneticPr fontId="3" type="noConversion"/>
  </si>
  <si>
    <t>쌀</t>
    <phoneticPr fontId="3" type="noConversion"/>
  </si>
  <si>
    <t>가마</t>
    <phoneticPr fontId="3" type="noConversion"/>
  </si>
  <si>
    <t>1월</t>
    <phoneticPr fontId="3" type="noConversion"/>
  </si>
  <si>
    <t>지정후원금</t>
    <phoneticPr fontId="3" type="noConversion"/>
  </si>
  <si>
    <t>2월</t>
    <phoneticPr fontId="3" type="noConversion"/>
  </si>
  <si>
    <t>동원떡집 (이명구)</t>
    <phoneticPr fontId="3" type="noConversion"/>
  </si>
  <si>
    <t>평화사</t>
    <phoneticPr fontId="3" type="noConversion"/>
  </si>
  <si>
    <t>미타사</t>
    <phoneticPr fontId="3" type="noConversion"/>
  </si>
  <si>
    <t>로얄장</t>
    <phoneticPr fontId="3" type="noConversion"/>
  </si>
  <si>
    <t>정우숙 어르신 사위</t>
    <phoneticPr fontId="3" type="noConversion"/>
  </si>
  <si>
    <t>중랑 건강 가정 · 다문화센터</t>
    <phoneticPr fontId="3" type="noConversion"/>
  </si>
  <si>
    <t>수건</t>
    <phoneticPr fontId="3" type="noConversion"/>
  </si>
  <si>
    <t>ea</t>
    <phoneticPr fontId="3" type="noConversion"/>
  </si>
  <si>
    <t>주식</t>
    <phoneticPr fontId="3" type="noConversion"/>
  </si>
  <si>
    <t>떡국</t>
    <phoneticPr fontId="3" type="noConversion"/>
  </si>
  <si>
    <t>box</t>
    <phoneticPr fontId="3" type="noConversion"/>
  </si>
  <si>
    <t>쌀</t>
    <phoneticPr fontId="3" type="noConversion"/>
  </si>
  <si>
    <t>가마</t>
    <phoneticPr fontId="3" type="noConversion"/>
  </si>
  <si>
    <t>주식</t>
    <phoneticPr fontId="3" type="noConversion"/>
  </si>
  <si>
    <t>가마</t>
    <phoneticPr fontId="3" type="noConversion"/>
  </si>
  <si>
    <t>말</t>
    <phoneticPr fontId="3" type="noConversion"/>
  </si>
  <si>
    <t>쌀밥</t>
    <phoneticPr fontId="3" type="noConversion"/>
  </si>
  <si>
    <t>상추</t>
    <phoneticPr fontId="3" type="noConversion"/>
  </si>
  <si>
    <t>가마</t>
    <phoneticPr fontId="3" type="noConversion"/>
  </si>
  <si>
    <t>자루</t>
    <phoneticPr fontId="3" type="noConversion"/>
  </si>
  <si>
    <t>수용기관경비</t>
    <phoneticPr fontId="3" type="noConversion"/>
  </si>
  <si>
    <t>기타후원</t>
    <phoneticPr fontId="3" type="noConversion"/>
  </si>
  <si>
    <t>수용비및수수료</t>
    <phoneticPr fontId="3" type="noConversion"/>
  </si>
  <si>
    <t>입소자수용경비</t>
    <phoneticPr fontId="3" type="noConversion"/>
  </si>
  <si>
    <t>수용기관경비</t>
    <phoneticPr fontId="3" type="noConversion"/>
  </si>
  <si>
    <t>다원 잔기지 떡</t>
    <phoneticPr fontId="3" type="noConversion"/>
  </si>
  <si>
    <t>떡</t>
    <phoneticPr fontId="3" type="noConversion"/>
  </si>
  <si>
    <t>장복화</t>
    <phoneticPr fontId="3" type="noConversion"/>
  </si>
  <si>
    <t>부식</t>
    <phoneticPr fontId="3" type="noConversion"/>
  </si>
  <si>
    <t>케일</t>
    <phoneticPr fontId="3" type="noConversion"/>
  </si>
  <si>
    <t>3월</t>
    <phoneticPr fontId="3" type="noConversion"/>
  </si>
  <si>
    <t>떡</t>
    <phoneticPr fontId="3" type="noConversion"/>
  </si>
  <si>
    <t>케일</t>
    <phoneticPr fontId="3" type="noConversion"/>
  </si>
  <si>
    <t>3월</t>
    <phoneticPr fontId="3" type="noConversion"/>
  </si>
  <si>
    <t>국수 7kg</t>
    <phoneticPr fontId="3" type="noConversion"/>
  </si>
  <si>
    <t>국수 7kg</t>
    <phoneticPr fontId="3" type="noConversion"/>
  </si>
  <si>
    <t>충북청과</t>
    <phoneticPr fontId="3" type="noConversion"/>
  </si>
  <si>
    <t>우리떡방앗간</t>
    <phoneticPr fontId="3" type="noConversion"/>
  </si>
  <si>
    <t>4월</t>
    <phoneticPr fontId="3" type="noConversion"/>
  </si>
  <si>
    <t>케일</t>
    <phoneticPr fontId="3" type="noConversion"/>
  </si>
  <si>
    <t>부식</t>
    <phoneticPr fontId="3" type="noConversion"/>
  </si>
  <si>
    <t>참사랑농장</t>
    <phoneticPr fontId="3" type="noConversion"/>
  </si>
  <si>
    <t>송로버섯</t>
    <phoneticPr fontId="3" type="noConversion"/>
  </si>
  <si>
    <t>복덕화</t>
    <phoneticPr fontId="3" type="noConversion"/>
  </si>
  <si>
    <t>box</t>
    <phoneticPr fontId="3" type="noConversion"/>
  </si>
  <si>
    <t>다원잔기지떡</t>
    <phoneticPr fontId="3" type="noConversion"/>
  </si>
  <si>
    <t>간식</t>
    <phoneticPr fontId="3" type="noConversion"/>
  </si>
  <si>
    <t>잔기지떡</t>
    <phoneticPr fontId="3" type="noConversion"/>
  </si>
  <si>
    <t>정수스님</t>
    <phoneticPr fontId="3" type="noConversion"/>
  </si>
  <si>
    <t>간식</t>
    <phoneticPr fontId="3" type="noConversion"/>
  </si>
  <si>
    <t>바나나</t>
    <phoneticPr fontId="3" type="noConversion"/>
  </si>
  <si>
    <t>강미자</t>
    <phoneticPr fontId="3" type="noConversion"/>
  </si>
  <si>
    <t>부식</t>
    <phoneticPr fontId="3" type="noConversion"/>
  </si>
  <si>
    <t>상추</t>
    <phoneticPr fontId="3" type="noConversion"/>
  </si>
  <si>
    <t>복덕화</t>
    <phoneticPr fontId="3" type="noConversion"/>
  </si>
  <si>
    <t>부식</t>
    <phoneticPr fontId="3" type="noConversion"/>
  </si>
  <si>
    <t>야채</t>
    <phoneticPr fontId="3" type="noConversion"/>
  </si>
  <si>
    <t>box</t>
    <phoneticPr fontId="3" type="noConversion"/>
  </si>
  <si>
    <t>결산법인세</t>
    <phoneticPr fontId="3" type="noConversion"/>
  </si>
  <si>
    <t>결산지방세</t>
    <phoneticPr fontId="3" type="noConversion"/>
  </si>
  <si>
    <t>CMS수수료</t>
    <phoneticPr fontId="3" type="noConversion"/>
  </si>
  <si>
    <t>CMS사용료</t>
    <phoneticPr fontId="3" type="noConversion"/>
  </si>
  <si>
    <t>CMS수수료</t>
    <phoneticPr fontId="3" type="noConversion"/>
  </si>
  <si>
    <t>6월</t>
    <phoneticPr fontId="3" type="noConversion"/>
  </si>
  <si>
    <t>떠먹는요구르트</t>
    <phoneticPr fontId="3" type="noConversion"/>
  </si>
  <si>
    <t>권인숙</t>
    <phoneticPr fontId="3" type="noConversion"/>
  </si>
  <si>
    <t>EA</t>
    <phoneticPr fontId="3" type="noConversion"/>
  </si>
  <si>
    <t>법농스님</t>
    <phoneticPr fontId="3" type="noConversion"/>
  </si>
  <si>
    <t>열무 오이</t>
    <phoneticPr fontId="3" type="noConversion"/>
  </si>
  <si>
    <t>오이 열무</t>
    <phoneticPr fontId="3" type="noConversion"/>
  </si>
  <si>
    <t>수퍼백</t>
    <phoneticPr fontId="3" type="noConversion"/>
  </si>
  <si>
    <t>EA</t>
    <phoneticPr fontId="3" type="noConversion"/>
  </si>
  <si>
    <t>다원잔기지떡</t>
    <phoneticPr fontId="3" type="noConversion"/>
  </si>
  <si>
    <t>간식</t>
    <phoneticPr fontId="3" type="noConversion"/>
  </si>
  <si>
    <t xml:space="preserve">잔기지떡 </t>
    <phoneticPr fontId="3" type="noConversion"/>
  </si>
  <si>
    <t>지영수</t>
    <phoneticPr fontId="3" type="noConversion"/>
  </si>
  <si>
    <t>복숭아</t>
    <phoneticPr fontId="3" type="noConversion"/>
  </si>
  <si>
    <t>장교순요양보호사선생님 지인</t>
    <phoneticPr fontId="3" type="noConversion"/>
  </si>
  <si>
    <t>수박</t>
    <phoneticPr fontId="3" type="noConversion"/>
  </si>
  <si>
    <t>EM소독약</t>
    <phoneticPr fontId="3" type="noConversion"/>
  </si>
  <si>
    <t>용품</t>
    <phoneticPr fontId="3" type="noConversion"/>
  </si>
  <si>
    <t>장차남어르신 보호자분</t>
    <phoneticPr fontId="3" type="noConversion"/>
  </si>
  <si>
    <t>간식</t>
    <phoneticPr fontId="3" type="noConversion"/>
  </si>
  <si>
    <t>방울토마토</t>
    <phoneticPr fontId="3" type="noConversion"/>
  </si>
  <si>
    <t>BOX</t>
    <phoneticPr fontId="3" type="noConversion"/>
  </si>
  <si>
    <t>장복화</t>
    <phoneticPr fontId="3" type="noConversion"/>
  </si>
  <si>
    <t>부식</t>
    <phoneticPr fontId="3" type="noConversion"/>
  </si>
  <si>
    <t>오이, 아욱</t>
    <phoneticPr fontId="3" type="noConversion"/>
  </si>
  <si>
    <t>BOX</t>
    <phoneticPr fontId="3" type="noConversion"/>
  </si>
  <si>
    <t>이천분어르신 보호자분</t>
    <phoneticPr fontId="3" type="noConversion"/>
  </si>
  <si>
    <t>복숭아</t>
    <phoneticPr fontId="3" type="noConversion"/>
  </si>
  <si>
    <t>김영아</t>
    <phoneticPr fontId="3" type="noConversion"/>
  </si>
  <si>
    <t>주식</t>
    <phoneticPr fontId="3" type="noConversion"/>
  </si>
  <si>
    <t>7월</t>
    <phoneticPr fontId="3" type="noConversion"/>
  </si>
  <si>
    <t>한마음산원</t>
    <phoneticPr fontId="3" type="noConversion"/>
  </si>
  <si>
    <t>입소자수용경비</t>
    <phoneticPr fontId="3" type="noConversion"/>
  </si>
  <si>
    <t>수용기관경비</t>
    <phoneticPr fontId="3" type="noConversion"/>
  </si>
  <si>
    <t>8월</t>
    <phoneticPr fontId="3" type="noConversion"/>
  </si>
  <si>
    <t>지영수</t>
    <phoneticPr fontId="3" type="noConversion"/>
  </si>
  <si>
    <t>연광수</t>
    <phoneticPr fontId="3" type="noConversion"/>
  </si>
  <si>
    <t>부식</t>
    <phoneticPr fontId="3" type="noConversion"/>
  </si>
  <si>
    <t>깻잎</t>
    <phoneticPr fontId="3" type="noConversion"/>
  </si>
  <si>
    <t>자루</t>
    <phoneticPr fontId="3" type="noConversion"/>
  </si>
  <si>
    <t>복숭아</t>
    <phoneticPr fontId="3" type="noConversion"/>
  </si>
  <si>
    <t>box</t>
    <phoneticPr fontId="3" type="noConversion"/>
  </si>
  <si>
    <t>8월</t>
    <phoneticPr fontId="3" type="noConversion"/>
  </si>
  <si>
    <t>권열</t>
  </si>
  <si>
    <t>CMS집금</t>
  </si>
  <si>
    <t>김분례</t>
  </si>
  <si>
    <t>020-김홍태</t>
  </si>
  <si>
    <t>주석진레미콘</t>
  </si>
  <si>
    <t>ＣＭＳ사용료</t>
  </si>
  <si>
    <t>이상돈</t>
  </si>
  <si>
    <t>김명옥</t>
  </si>
  <si>
    <t>배정열</t>
  </si>
  <si>
    <t>배경달</t>
  </si>
  <si>
    <t>임만빈</t>
  </si>
  <si>
    <t>청정행</t>
  </si>
  <si>
    <t>유순남</t>
  </si>
  <si>
    <t>장한미</t>
  </si>
  <si>
    <t>한경희</t>
  </si>
  <si>
    <t>이계오</t>
  </si>
  <si>
    <t>김우영</t>
  </si>
  <si>
    <t>정인숙</t>
  </si>
  <si>
    <t>약산사 법정스님</t>
    <phoneticPr fontId="3" type="noConversion"/>
  </si>
  <si>
    <t>주식</t>
    <phoneticPr fontId="3" type="noConversion"/>
  </si>
  <si>
    <t>쌀국수 300ea</t>
    <phoneticPr fontId="3" type="noConversion"/>
  </si>
  <si>
    <t>파인애플</t>
    <phoneticPr fontId="3" type="noConversion"/>
  </si>
  <si>
    <t>태백청과</t>
    <phoneticPr fontId="3" type="noConversion"/>
  </si>
  <si>
    <t>9월</t>
    <phoneticPr fontId="3" type="noConversion"/>
  </si>
  <si>
    <t>엄주동</t>
  </si>
  <si>
    <t>조인푸드기저귀</t>
  </si>
  <si>
    <t>김진운</t>
  </si>
  <si>
    <t>휴대전화집금</t>
  </si>
  <si>
    <t>이용희</t>
  </si>
  <si>
    <t xml:space="preserve"> </t>
    <phoneticPr fontId="3" type="noConversion"/>
  </si>
  <si>
    <t>잔기지떡</t>
    <phoneticPr fontId="3" type="noConversion"/>
  </si>
  <si>
    <t>간식</t>
    <phoneticPr fontId="3" type="noConversion"/>
  </si>
  <si>
    <t xml:space="preserve">잔기지떡 </t>
    <phoneticPr fontId="3" type="noConversion"/>
  </si>
  <si>
    <t>메디웰아이엔씨</t>
    <phoneticPr fontId="3" type="noConversion"/>
  </si>
  <si>
    <t>부식</t>
    <phoneticPr fontId="3" type="noConversion"/>
  </si>
  <si>
    <t>당뇨식</t>
    <phoneticPr fontId="3" type="noConversion"/>
  </si>
  <si>
    <t>프로틴</t>
    <phoneticPr fontId="3" type="noConversion"/>
  </si>
  <si>
    <t>구수한맛</t>
    <phoneticPr fontId="3" type="noConversion"/>
  </si>
  <si>
    <t>화이바 플러스</t>
    <phoneticPr fontId="3" type="noConversion"/>
  </si>
  <si>
    <t>티에프</t>
    <phoneticPr fontId="3" type="noConversion"/>
  </si>
  <si>
    <t>2021/11/30</t>
  </si>
  <si>
    <t>2021/11/29</t>
  </si>
  <si>
    <t>2021/11/26</t>
  </si>
  <si>
    <t>2021/11/25</t>
  </si>
  <si>
    <t>2021/11/24</t>
  </si>
  <si>
    <t>2021/11/22</t>
  </si>
  <si>
    <t>2021/11/19</t>
  </si>
  <si>
    <t>2021/11/18</t>
  </si>
  <si>
    <t>2021/11/17</t>
  </si>
  <si>
    <t>2021/11/15</t>
  </si>
  <si>
    <t>2021/11/14</t>
  </si>
  <si>
    <t>2021/11/12</t>
  </si>
  <si>
    <t>2021/11/10</t>
  </si>
  <si>
    <t>2021/11/08</t>
  </si>
  <si>
    <t>2021/11/06</t>
  </si>
  <si>
    <t>2021/11/05</t>
  </si>
  <si>
    <t>2021/11/03</t>
  </si>
  <si>
    <t>2021/11/01</t>
  </si>
  <si>
    <t>정기후원서승석</t>
  </si>
  <si>
    <t>이경기</t>
  </si>
  <si>
    <t>강성용</t>
  </si>
  <si>
    <t>홍순영</t>
  </si>
  <si>
    <t>애터미 주식회사</t>
    <phoneticPr fontId="3" type="noConversion"/>
  </si>
  <si>
    <t>강미자</t>
    <phoneticPr fontId="3" type="noConversion"/>
  </si>
  <si>
    <t>도인순</t>
    <phoneticPr fontId="3" type="noConversion"/>
  </si>
  <si>
    <t>장복화</t>
    <phoneticPr fontId="3" type="noConversion"/>
  </si>
  <si>
    <t>감곡연화보살</t>
    <phoneticPr fontId="3" type="noConversion"/>
  </si>
  <si>
    <t>부식</t>
    <phoneticPr fontId="3" type="noConversion"/>
  </si>
  <si>
    <t>주식</t>
    <phoneticPr fontId="3" type="noConversion"/>
  </si>
  <si>
    <t>부식</t>
    <phoneticPr fontId="3" type="noConversion"/>
  </si>
  <si>
    <t>간식</t>
    <phoneticPr fontId="3" type="noConversion"/>
  </si>
  <si>
    <t>두유</t>
    <phoneticPr fontId="3" type="noConversion"/>
  </si>
  <si>
    <t>쌀</t>
    <phoneticPr fontId="3" type="noConversion"/>
  </si>
  <si>
    <t>가마니</t>
    <phoneticPr fontId="3" type="noConversion"/>
  </si>
  <si>
    <t>표고버섯</t>
    <phoneticPr fontId="3" type="noConversion"/>
  </si>
  <si>
    <t>열무</t>
    <phoneticPr fontId="3" type="noConversion"/>
  </si>
  <si>
    <t>자루</t>
    <phoneticPr fontId="3" type="noConversion"/>
  </si>
  <si>
    <t>사과</t>
    <phoneticPr fontId="3" type="noConversion"/>
  </si>
  <si>
    <t>배추</t>
    <phoneticPr fontId="3" type="noConversion"/>
  </si>
  <si>
    <t>무</t>
    <phoneticPr fontId="3" type="noConversion"/>
  </si>
  <si>
    <t>11월</t>
    <phoneticPr fontId="3" type="noConversion"/>
  </si>
  <si>
    <t>장홍원</t>
  </si>
  <si>
    <t>최은옥</t>
  </si>
  <si>
    <t>예금이자</t>
  </si>
  <si>
    <t>결산법인세</t>
  </si>
  <si>
    <t>결산지방세</t>
  </si>
  <si>
    <t>동완모친</t>
    <phoneticPr fontId="3" type="noConversion"/>
  </si>
  <si>
    <t>연화보살</t>
    <phoneticPr fontId="3" type="noConversion"/>
  </si>
  <si>
    <t>이완우</t>
    <phoneticPr fontId="3" type="noConversion"/>
  </si>
  <si>
    <t>제주도 보살님</t>
    <phoneticPr fontId="3" type="noConversion"/>
  </si>
  <si>
    <t>12월</t>
    <phoneticPr fontId="3" type="noConversion"/>
  </si>
  <si>
    <t>부식</t>
    <phoneticPr fontId="3" type="noConversion"/>
  </si>
  <si>
    <t>간식</t>
    <phoneticPr fontId="3" type="noConversion"/>
  </si>
  <si>
    <t>주식</t>
    <phoneticPr fontId="3" type="noConversion"/>
  </si>
  <si>
    <t>간식</t>
    <phoneticPr fontId="3" type="noConversion"/>
  </si>
  <si>
    <t xml:space="preserve">귤 </t>
    <phoneticPr fontId="3" type="noConversion"/>
  </si>
  <si>
    <t>box</t>
    <phoneticPr fontId="3" type="noConversion"/>
  </si>
  <si>
    <t>쌀</t>
    <phoneticPr fontId="3" type="noConversion"/>
  </si>
  <si>
    <t>포대</t>
    <phoneticPr fontId="3" type="noConversion"/>
  </si>
  <si>
    <t>사과</t>
    <phoneticPr fontId="3" type="noConversion"/>
  </si>
  <si>
    <t>box</t>
    <phoneticPr fontId="3" type="noConversion"/>
  </si>
  <si>
    <t>두부</t>
    <phoneticPr fontId="3" type="noConversion"/>
  </si>
  <si>
    <t>말</t>
    <phoneticPr fontId="3" type="noConversion"/>
  </si>
  <si>
    <t>비지</t>
    <phoneticPr fontId="3" type="noConversion"/>
  </si>
  <si>
    <t>kg</t>
    <phoneticPr fontId="3" type="noConversion"/>
  </si>
  <si>
    <t>정기후원나형용</t>
  </si>
  <si>
    <t>덕인당쌍화탕</t>
  </si>
  <si>
    <t>임광재</t>
  </si>
  <si>
    <t>이진우</t>
  </si>
  <si>
    <t>1월</t>
    <phoneticPr fontId="3" type="noConversion"/>
  </si>
  <si>
    <t>충북도청 후원품</t>
    <phoneticPr fontId="3" type="noConversion"/>
  </si>
  <si>
    <t>홍인표</t>
    <phoneticPr fontId="3" type="noConversion"/>
  </si>
  <si>
    <t>기저귀</t>
    <phoneticPr fontId="3" type="noConversion"/>
  </si>
  <si>
    <t>최홍식어르신보호자분</t>
    <phoneticPr fontId="3" type="noConversion"/>
  </si>
  <si>
    <t>더불어민주당  임호선 국회의원</t>
    <phoneticPr fontId="3" type="noConversion"/>
  </si>
  <si>
    <t>쌀</t>
    <phoneticPr fontId="3" type="noConversion"/>
  </si>
  <si>
    <t>kg</t>
    <phoneticPr fontId="3" type="noConversion"/>
  </si>
  <si>
    <t>장교순</t>
    <phoneticPr fontId="3" type="noConversion"/>
  </si>
  <si>
    <t>대흥주식회사</t>
    <phoneticPr fontId="3" type="noConversion"/>
  </si>
  <si>
    <t>박한병</t>
    <phoneticPr fontId="3" type="noConversion"/>
  </si>
  <si>
    <t>최광섭</t>
    <phoneticPr fontId="3" type="noConversion"/>
  </si>
  <si>
    <t>조인푸드 두유</t>
    <phoneticPr fontId="3" type="noConversion"/>
  </si>
  <si>
    <t>월         계</t>
    <phoneticPr fontId="3" type="noConversion"/>
  </si>
  <si>
    <t>비지정후원금</t>
    <phoneticPr fontId="3" type="noConversion"/>
  </si>
  <si>
    <t>ＣＭＳ수수료</t>
    <phoneticPr fontId="3" type="noConversion"/>
  </si>
  <si>
    <t>입소자수용경비</t>
    <phoneticPr fontId="3" type="noConversion"/>
  </si>
  <si>
    <t>사무운영비</t>
    <phoneticPr fontId="3" type="noConversion"/>
  </si>
  <si>
    <t>수용기관경비</t>
    <phoneticPr fontId="3" type="noConversion"/>
  </si>
  <si>
    <t>휴지 10롤</t>
    <phoneticPr fontId="3" type="noConversion"/>
  </si>
  <si>
    <t>이현주</t>
  </si>
  <si>
    <t>최서웅</t>
  </si>
  <si>
    <t>최진영</t>
  </si>
  <si>
    <t>나정숙</t>
    <phoneticPr fontId="3" type="noConversion"/>
  </si>
  <si>
    <t>이영남</t>
    <phoneticPr fontId="3" type="noConversion"/>
  </si>
  <si>
    <t>김홍태</t>
    <phoneticPr fontId="3" type="noConversion"/>
  </si>
  <si>
    <t>복덕화</t>
    <phoneticPr fontId="3" type="noConversion"/>
  </si>
  <si>
    <t>청주 평화사</t>
    <phoneticPr fontId="3" type="noConversion"/>
  </si>
  <si>
    <t>형운스님</t>
    <phoneticPr fontId="3" type="noConversion"/>
  </si>
  <si>
    <t>사무장님</t>
    <phoneticPr fontId="3" type="noConversion"/>
  </si>
  <si>
    <t>완주 안심사 주지스님</t>
    <phoneticPr fontId="3" type="noConversion"/>
  </si>
  <si>
    <t>2월</t>
    <phoneticPr fontId="3" type="noConversion"/>
  </si>
  <si>
    <t>주식</t>
    <phoneticPr fontId="3" type="noConversion"/>
  </si>
  <si>
    <t>주식</t>
    <phoneticPr fontId="3" type="noConversion"/>
  </si>
  <si>
    <t>부식</t>
    <phoneticPr fontId="3" type="noConversion"/>
  </si>
  <si>
    <t>주식</t>
    <phoneticPr fontId="3" type="noConversion"/>
  </si>
  <si>
    <t>부식</t>
    <phoneticPr fontId="3" type="noConversion"/>
  </si>
  <si>
    <t>시금치</t>
    <phoneticPr fontId="3" type="noConversion"/>
  </si>
  <si>
    <t>자루</t>
    <phoneticPr fontId="3" type="noConversion"/>
  </si>
  <si>
    <t>쌀</t>
    <phoneticPr fontId="3" type="noConversion"/>
  </si>
  <si>
    <t>가마</t>
    <phoneticPr fontId="3" type="noConversion"/>
  </si>
  <si>
    <t>쌀</t>
    <phoneticPr fontId="3" type="noConversion"/>
  </si>
  <si>
    <t>가마</t>
    <phoneticPr fontId="3" type="noConversion"/>
  </si>
  <si>
    <t>찹쌀모찌</t>
    <phoneticPr fontId="3" type="noConversion"/>
  </si>
  <si>
    <t>박스</t>
    <phoneticPr fontId="3" type="noConversion"/>
  </si>
  <si>
    <t>무</t>
    <phoneticPr fontId="3" type="noConversion"/>
  </si>
  <si>
    <t>박스</t>
    <phoneticPr fontId="3" type="noConversion"/>
  </si>
  <si>
    <t>쌀</t>
    <phoneticPr fontId="3" type="noConversion"/>
  </si>
  <si>
    <t>가마</t>
    <phoneticPr fontId="3" type="noConversion"/>
  </si>
  <si>
    <t>2월</t>
    <phoneticPr fontId="3" type="noConversion"/>
  </si>
  <si>
    <t>장한돌</t>
  </si>
  <si>
    <t>김종욱</t>
  </si>
  <si>
    <t>이보림</t>
  </si>
  <si>
    <t>이천호</t>
  </si>
  <si>
    <t>미타사주지스님</t>
    <phoneticPr fontId="3" type="noConversion"/>
  </si>
  <si>
    <t>정수스님</t>
    <phoneticPr fontId="3" type="noConversion"/>
  </si>
  <si>
    <t>적근대</t>
    <phoneticPr fontId="3" type="noConversion"/>
  </si>
  <si>
    <t>상추</t>
    <phoneticPr fontId="3" type="noConversion"/>
  </si>
  <si>
    <t>3월</t>
    <phoneticPr fontId="3" type="noConversion"/>
  </si>
  <si>
    <t>시금치</t>
    <phoneticPr fontId="3" type="noConversion"/>
  </si>
  <si>
    <t>한벌리 2구 이장님</t>
    <phoneticPr fontId="3" type="noConversion"/>
  </si>
  <si>
    <t>콩나물</t>
    <phoneticPr fontId="3" type="noConversion"/>
  </si>
  <si>
    <t>4월</t>
    <phoneticPr fontId="3" type="noConversion"/>
  </si>
  <si>
    <t>김동진 어르신 보호자분</t>
    <phoneticPr fontId="3" type="noConversion"/>
  </si>
  <si>
    <t>간식</t>
    <phoneticPr fontId="3" type="noConversion"/>
  </si>
  <si>
    <t>대추빵</t>
    <phoneticPr fontId="3" type="noConversion"/>
  </si>
  <si>
    <t>다원잔기지떡</t>
    <phoneticPr fontId="3" type="noConversion"/>
  </si>
  <si>
    <t>잔기지떡</t>
    <phoneticPr fontId="3" type="noConversion"/>
  </si>
  <si>
    <t>김걸</t>
  </si>
  <si>
    <t>수용기관경비</t>
    <phoneticPr fontId="3" type="noConversion"/>
  </si>
  <si>
    <t>박성철</t>
    <phoneticPr fontId="3" type="noConversion"/>
  </si>
  <si>
    <t>밝은언덕간이체</t>
    <phoneticPr fontId="3" type="noConversion"/>
  </si>
  <si>
    <t>cms수수료</t>
    <phoneticPr fontId="3" type="noConversion"/>
  </si>
  <si>
    <t>사업운영비</t>
    <phoneticPr fontId="3" type="noConversion"/>
  </si>
  <si>
    <t>김재택</t>
  </si>
  <si>
    <t>그린비코퍼레이션</t>
  </si>
  <si>
    <t>유수빈</t>
  </si>
  <si>
    <t>덕인당</t>
  </si>
  <si>
    <t>한성사 한순희</t>
    <phoneticPr fontId="3" type="noConversion"/>
  </si>
  <si>
    <t>대한불교조계종 미타사</t>
    <phoneticPr fontId="3" type="noConversion"/>
  </si>
  <si>
    <t>5월</t>
    <phoneticPr fontId="3" type="noConversion"/>
  </si>
  <si>
    <t>5월</t>
    <phoneticPr fontId="3" type="noConversion"/>
  </si>
  <si>
    <t>쌀</t>
    <phoneticPr fontId="3" type="noConversion"/>
  </si>
  <si>
    <t>김정숙어르신 보호자님</t>
    <phoneticPr fontId="3" type="noConversion"/>
  </si>
  <si>
    <t>장복화</t>
    <phoneticPr fontId="3" type="noConversion"/>
  </si>
  <si>
    <t>부식</t>
    <phoneticPr fontId="3" type="noConversion"/>
  </si>
  <si>
    <t>채소</t>
    <phoneticPr fontId="3" type="noConversion"/>
  </si>
  <si>
    <t>포대</t>
    <phoneticPr fontId="3" type="noConversion"/>
  </si>
  <si>
    <t>간식</t>
    <phoneticPr fontId="3" type="noConversion"/>
  </si>
  <si>
    <t>보리빵</t>
    <phoneticPr fontId="3" type="noConversion"/>
  </si>
  <si>
    <t>한성사 법농스님</t>
    <phoneticPr fontId="3" type="noConversion"/>
  </si>
  <si>
    <t>box</t>
    <phoneticPr fontId="3" type="noConversion"/>
  </si>
  <si>
    <t>결산이자</t>
    <phoneticPr fontId="3" type="noConversion"/>
  </si>
  <si>
    <t>물티슈</t>
    <phoneticPr fontId="3" type="noConversion"/>
  </si>
  <si>
    <t>정수스님</t>
    <phoneticPr fontId="3" type="noConversion"/>
  </si>
  <si>
    <t>불심회</t>
    <phoneticPr fontId="3" type="noConversion"/>
  </si>
  <si>
    <t>음성농협하나로마트</t>
    <phoneticPr fontId="3" type="noConversion"/>
  </si>
  <si>
    <t xml:space="preserve">  </t>
    <phoneticPr fontId="3" type="noConversion"/>
  </si>
  <si>
    <t>이진택</t>
  </si>
  <si>
    <t>입금오류</t>
    <phoneticPr fontId="3" type="noConversion"/>
  </si>
  <si>
    <t>6월</t>
    <phoneticPr fontId="3" type="noConversion"/>
  </si>
  <si>
    <t>6월</t>
    <phoneticPr fontId="3" type="noConversion"/>
  </si>
  <si>
    <t>장복화</t>
  </si>
  <si>
    <t>부식</t>
  </si>
  <si>
    <t>채소</t>
  </si>
  <si>
    <t>포대</t>
  </si>
  <si>
    <t>조성범</t>
  </si>
  <si>
    <t>송병훈</t>
  </si>
  <si>
    <t>최진석</t>
  </si>
  <si>
    <t>이미자</t>
    <phoneticPr fontId="3" type="noConversion"/>
  </si>
  <si>
    <t>간식</t>
    <phoneticPr fontId="3" type="noConversion"/>
  </si>
  <si>
    <t>복숭아</t>
    <phoneticPr fontId="3" type="noConversion"/>
  </si>
  <si>
    <t>김구식</t>
    <phoneticPr fontId="3" type="noConversion"/>
  </si>
  <si>
    <t>간식</t>
    <phoneticPr fontId="3" type="noConversion"/>
  </si>
  <si>
    <t>수박</t>
    <phoneticPr fontId="3" type="noConversion"/>
  </si>
  <si>
    <t>EA</t>
    <phoneticPr fontId="3" type="noConversion"/>
  </si>
  <si>
    <t>7월</t>
    <phoneticPr fontId="3" type="noConversion"/>
  </si>
  <si>
    <t>한성아그로</t>
    <phoneticPr fontId="3" type="noConversion"/>
  </si>
  <si>
    <t>CMS수수료</t>
    <phoneticPr fontId="3" type="noConversion"/>
  </si>
  <si>
    <t>7월</t>
    <phoneticPr fontId="3" type="noConversion"/>
  </si>
  <si>
    <t>그린비코퍼레이션침대</t>
  </si>
  <si>
    <t>김영애</t>
  </si>
  <si>
    <t>CMS수수료</t>
    <phoneticPr fontId="3" type="noConversion"/>
  </si>
  <si>
    <t>용품</t>
    <phoneticPr fontId="3" type="noConversion"/>
  </si>
  <si>
    <t>8월</t>
    <phoneticPr fontId="3" type="noConversion"/>
  </si>
  <si>
    <t>지순희어르신보호자</t>
    <phoneticPr fontId="3" type="noConversion"/>
  </si>
  <si>
    <t>8월</t>
    <phoneticPr fontId="3" type="noConversion"/>
  </si>
  <si>
    <t xml:space="preserve"> </t>
    <phoneticPr fontId="3" type="noConversion"/>
  </si>
  <si>
    <t>지영수</t>
    <phoneticPr fontId="3" type="noConversion"/>
  </si>
  <si>
    <t>장복화</t>
    <phoneticPr fontId="3" type="noConversion"/>
  </si>
  <si>
    <t>간식</t>
    <phoneticPr fontId="3" type="noConversion"/>
  </si>
  <si>
    <t>복숭아</t>
    <phoneticPr fontId="3" type="noConversion"/>
  </si>
  <si>
    <t>사탕</t>
    <phoneticPr fontId="3" type="noConversion"/>
  </si>
  <si>
    <t>9월</t>
    <phoneticPr fontId="3" type="noConversion"/>
  </si>
  <si>
    <t>최길자</t>
    <phoneticPr fontId="3" type="noConversion"/>
  </si>
  <si>
    <t>깔개</t>
    <phoneticPr fontId="3" type="noConversion"/>
  </si>
  <si>
    <t>9월</t>
    <phoneticPr fontId="3" type="noConversion"/>
  </si>
  <si>
    <t>이대철</t>
  </si>
  <si>
    <t>김유림</t>
  </si>
  <si>
    <t>최용준</t>
  </si>
  <si>
    <t>10월</t>
    <phoneticPr fontId="3" type="noConversion"/>
  </si>
  <si>
    <t>윤갑영어르신 보호자</t>
    <phoneticPr fontId="3" type="noConversion"/>
  </si>
  <si>
    <t>주식</t>
    <phoneticPr fontId="3" type="noConversion"/>
  </si>
  <si>
    <t xml:space="preserve">쌀 </t>
    <phoneticPr fontId="3" type="noConversion"/>
  </si>
  <si>
    <t>가마니</t>
    <phoneticPr fontId="3" type="noConversion"/>
  </si>
  <si>
    <t>법농스님</t>
    <phoneticPr fontId="3" type="noConversion"/>
  </si>
  <si>
    <t>도시락</t>
    <phoneticPr fontId="3" type="noConversion"/>
  </si>
  <si>
    <t>box</t>
    <phoneticPr fontId="3" type="noConversion"/>
  </si>
  <si>
    <t>복덕화</t>
    <phoneticPr fontId="3" type="noConversion"/>
  </si>
  <si>
    <t>김우식</t>
    <phoneticPr fontId="3" type="noConversion"/>
  </si>
  <si>
    <t>상명스님</t>
    <phoneticPr fontId="3" type="noConversion"/>
  </si>
  <si>
    <t>간식</t>
    <phoneticPr fontId="3" type="noConversion"/>
  </si>
  <si>
    <t>찰떡</t>
    <phoneticPr fontId="3" type="noConversion"/>
  </si>
  <si>
    <t>box</t>
    <phoneticPr fontId="3" type="noConversion"/>
  </si>
  <si>
    <t>부식</t>
    <phoneticPr fontId="3" type="noConversion"/>
  </si>
  <si>
    <t>무</t>
    <phoneticPr fontId="3" type="noConversion"/>
  </si>
  <si>
    <t>부식</t>
    <phoneticPr fontId="3" type="noConversion"/>
  </si>
  <si>
    <t>야채</t>
    <phoneticPr fontId="3" type="noConversion"/>
  </si>
  <si>
    <t>kg</t>
    <phoneticPr fontId="3" type="noConversion"/>
  </si>
  <si>
    <t>10월</t>
    <phoneticPr fontId="3" type="noConversion"/>
  </si>
  <si>
    <t>서은호</t>
  </si>
  <si>
    <t>대한불교조계종 미타사</t>
  </si>
  <si>
    <t>김우범</t>
  </si>
  <si>
    <t>cms수수료</t>
    <phoneticPr fontId="3" type="noConversion"/>
  </si>
  <si>
    <t>농약사</t>
    <phoneticPr fontId="3" type="noConversion"/>
  </si>
  <si>
    <t>부식</t>
    <phoneticPr fontId="3" type="noConversion"/>
  </si>
  <si>
    <t>배추</t>
    <phoneticPr fontId="3" type="noConversion"/>
  </si>
  <si>
    <t>box</t>
    <phoneticPr fontId="3" type="noConversion"/>
  </si>
  <si>
    <t>신광송월타올수건</t>
    <phoneticPr fontId="3" type="noConversion"/>
  </si>
  <si>
    <t>11월</t>
    <phoneticPr fontId="3" type="noConversion"/>
  </si>
  <si>
    <t>11월</t>
    <phoneticPr fontId="3" type="noConversion"/>
  </si>
  <si>
    <t>최인숙</t>
  </si>
  <si>
    <t>송재윤</t>
  </si>
  <si>
    <t>민정자</t>
  </si>
  <si>
    <t>유소민</t>
  </si>
  <si>
    <t>결산이자</t>
    <phoneticPr fontId="3" type="noConversion"/>
  </si>
  <si>
    <t>현금</t>
    <phoneticPr fontId="3" type="noConversion"/>
  </si>
  <si>
    <t>기업체협의회</t>
    <phoneticPr fontId="3" type="noConversion"/>
  </si>
  <si>
    <t>조성범</t>
    <phoneticPr fontId="3" type="noConversion"/>
  </si>
  <si>
    <t>이자</t>
    <phoneticPr fontId="3" type="noConversion"/>
  </si>
  <si>
    <t>cms수수료</t>
    <phoneticPr fontId="3" type="noConversion"/>
  </si>
  <si>
    <t>월         계</t>
    <phoneticPr fontId="3" type="noConversion"/>
  </si>
  <si>
    <t>12월</t>
    <phoneticPr fontId="3" type="noConversion"/>
  </si>
  <si>
    <t>12월</t>
    <phoneticPr fontId="3" type="noConversion"/>
  </si>
  <si>
    <t>장복화</t>
    <phoneticPr fontId="3" type="noConversion"/>
  </si>
  <si>
    <t>야채</t>
    <phoneticPr fontId="3" type="noConversion"/>
  </si>
  <si>
    <t>연화보살</t>
    <phoneticPr fontId="3" type="noConversion"/>
  </si>
  <si>
    <t>간식</t>
    <phoneticPr fontId="3" type="noConversion"/>
  </si>
  <si>
    <t>사과</t>
    <phoneticPr fontId="3" type="noConversion"/>
  </si>
  <si>
    <t>그린비 코퍼레이션</t>
    <phoneticPr fontId="3" type="noConversion"/>
  </si>
  <si>
    <t>2023년</t>
    <phoneticPr fontId="13" type="noConversion"/>
  </si>
  <si>
    <t>2022년   이월금</t>
    <phoneticPr fontId="13" type="noConversion"/>
  </si>
  <si>
    <t>2-1. 2023년 밝은언덕 노인요양원 후원금 월별정산</t>
    <phoneticPr fontId="3" type="noConversion"/>
  </si>
  <si>
    <t>1-1. 2023년 사회복지법인 밝은언덕 후원금 월별정산</t>
    <phoneticPr fontId="3" type="noConversion"/>
  </si>
  <si>
    <t>2022년
이월금</t>
    <phoneticPr fontId="13" type="noConversion"/>
  </si>
  <si>
    <t>기타후원</t>
    <phoneticPr fontId="3" type="noConversion"/>
  </si>
  <si>
    <t>동심</t>
    <phoneticPr fontId="3" type="noConversion"/>
  </si>
  <si>
    <t>김치</t>
    <phoneticPr fontId="3" type="noConversion"/>
  </si>
  <si>
    <t>kg</t>
    <phoneticPr fontId="3" type="noConversion"/>
  </si>
  <si>
    <t>이연희</t>
    <phoneticPr fontId="3" type="noConversion"/>
  </si>
  <si>
    <t>호빵</t>
    <phoneticPr fontId="3" type="noConversion"/>
  </si>
  <si>
    <t>이창규</t>
  </si>
  <si>
    <t>힘스</t>
    <phoneticPr fontId="3" type="noConversion"/>
  </si>
  <si>
    <t>미타사주지스님</t>
  </si>
  <si>
    <t>생계비</t>
  </si>
  <si>
    <t>생계비</t>
    <phoneticPr fontId="3" type="noConversion"/>
  </si>
  <si>
    <t>조인푸드쌀</t>
    <phoneticPr fontId="3" type="noConversion"/>
  </si>
  <si>
    <t>수용기관경비</t>
    <phoneticPr fontId="3" type="noConversion"/>
  </si>
  <si>
    <t>사업운영비</t>
    <phoneticPr fontId="3" type="noConversion"/>
  </si>
  <si>
    <t>사무운영비</t>
  </si>
  <si>
    <t>사무운영비</t>
    <phoneticPr fontId="3" type="noConversion"/>
  </si>
  <si>
    <t>입소자수용경비</t>
    <phoneticPr fontId="3" type="noConversion"/>
  </si>
  <si>
    <t>수용기관경비</t>
    <phoneticPr fontId="3" type="noConversion"/>
  </si>
  <si>
    <t>후원금수입(지정)</t>
  </si>
  <si>
    <t>밝은언덕노인요양원</t>
  </si>
  <si>
    <t>문호용</t>
    <phoneticPr fontId="3" type="noConversion"/>
  </si>
  <si>
    <t>정정숙</t>
    <phoneticPr fontId="3" type="noConversion"/>
  </si>
  <si>
    <t>신동수</t>
    <phoneticPr fontId="3" type="noConversion"/>
  </si>
  <si>
    <t>2-4. 2023년 밝은언덕노인요양원 후원금 세입 계정 별 세출 계정</t>
    <phoneticPr fontId="3" type="noConversion"/>
  </si>
  <si>
    <t>1. 2023년 사회복지법인 밝은언덕 후원금 수입 · 지출 내역</t>
    <phoneticPr fontId="3" type="noConversion"/>
  </si>
  <si>
    <t>1-2. 2023년 사회복지법인 밝은언덕 후원금 세입 계정 별 세출 계정</t>
    <phoneticPr fontId="3" type="noConversion"/>
  </si>
  <si>
    <t>직원회식</t>
    <phoneticPr fontId="3" type="noConversion"/>
  </si>
  <si>
    <t>2월</t>
    <phoneticPr fontId="3" type="noConversion"/>
  </si>
  <si>
    <t>그린비 코퍼레이션</t>
    <phoneticPr fontId="3" type="noConversion"/>
  </si>
  <si>
    <t>그린비코퍼레이션</t>
    <phoneticPr fontId="3" type="noConversion"/>
  </si>
  <si>
    <t>블루</t>
    <phoneticPr fontId="3" type="noConversion"/>
  </si>
  <si>
    <t>힘스</t>
    <phoneticPr fontId="3" type="noConversion"/>
  </si>
  <si>
    <t>형운스님</t>
  </si>
  <si>
    <t>이재성</t>
  </si>
  <si>
    <t>비지정후원금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</si>
  <si>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</si>
  <si>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</si>
  <si>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사무운영비</t>
    <phoneticPr fontId="3" type="noConversion"/>
  </si>
  <si>
    <t>수용기관경비</t>
    <phoneticPr fontId="3" type="noConversion"/>
  </si>
  <si>
    <t>평화사</t>
    <phoneticPr fontId="3" type="noConversion"/>
  </si>
  <si>
    <t>주식</t>
    <phoneticPr fontId="3" type="noConversion"/>
  </si>
  <si>
    <t>가마</t>
    <phoneticPr fontId="3" type="noConversion"/>
  </si>
  <si>
    <t>안심사 일연주지스님</t>
    <phoneticPr fontId="3" type="noConversion"/>
  </si>
  <si>
    <t>쌀</t>
    <phoneticPr fontId="3" type="noConversion"/>
  </si>
  <si>
    <t>밝은언덕노인요양원</t>
    <phoneticPr fontId="3" type="noConversion"/>
  </si>
  <si>
    <t>box</t>
    <phoneticPr fontId="3" type="noConversion"/>
  </si>
  <si>
    <t>쌀</t>
    <phoneticPr fontId="3" type="noConversion"/>
  </si>
  <si>
    <t>쌀</t>
    <phoneticPr fontId="3" type="noConversion"/>
  </si>
  <si>
    <t>가마</t>
    <phoneticPr fontId="3" type="noConversion"/>
  </si>
  <si>
    <t>미타사</t>
  </si>
  <si>
    <t>주식</t>
  </si>
  <si>
    <t>쌀</t>
  </si>
  <si>
    <t>가마</t>
  </si>
  <si>
    <t>box</t>
    <phoneticPr fontId="3" type="noConversion"/>
  </si>
  <si>
    <t>상추</t>
    <phoneticPr fontId="3" type="noConversion"/>
  </si>
  <si>
    <t>부식</t>
    <phoneticPr fontId="3" type="noConversion"/>
  </si>
  <si>
    <t>장복화</t>
    <phoneticPr fontId="3" type="noConversion"/>
  </si>
  <si>
    <t>2-2. 2023년 밝은언덕노인요양원 후원금 세입 계정 별 세출 계정</t>
    <phoneticPr fontId="3" type="noConversion"/>
  </si>
  <si>
    <t>어르신쌍화탕</t>
  </si>
  <si>
    <t>석종사주지스님</t>
  </si>
  <si>
    <t>노은하</t>
  </si>
  <si>
    <t>비지정후원금</t>
  </si>
  <si>
    <t>수용기관경비</t>
  </si>
  <si>
    <t>수용기관경비</t>
    <phoneticPr fontId="3" type="noConversion"/>
  </si>
  <si>
    <t>수용기관경비</t>
    <phoneticPr fontId="3" type="noConversion"/>
  </si>
  <si>
    <t>사무운영비</t>
    <phoneticPr fontId="3" type="noConversion"/>
  </si>
  <si>
    <t>입소자수용경비</t>
    <phoneticPr fontId="3" type="noConversion"/>
  </si>
  <si>
    <t>지정후원</t>
  </si>
  <si>
    <t>힘스</t>
  </si>
  <si>
    <t>밝은언덕의 발전과 가족을 위해</t>
  </si>
  <si>
    <t>3월</t>
    <phoneticPr fontId="3" type="noConversion"/>
  </si>
  <si>
    <t>강식품</t>
  </si>
  <si>
    <t>최복순어르신 보호자</t>
    <phoneticPr fontId="3" type="noConversion"/>
  </si>
  <si>
    <t>용품</t>
    <phoneticPr fontId="3" type="noConversion"/>
  </si>
  <si>
    <t>생활복 상·하의</t>
  </si>
  <si>
    <t>생활복 상·하의</t>
    <phoneticPr fontId="3" type="noConversion"/>
  </si>
  <si>
    <t>set</t>
    <phoneticPr fontId="3" type="noConversion"/>
  </si>
  <si>
    <t>부식</t>
    <phoneticPr fontId="3" type="noConversion"/>
  </si>
  <si>
    <t>상추</t>
    <phoneticPr fontId="3" type="noConversion"/>
  </si>
  <si>
    <t>시금치</t>
    <phoneticPr fontId="3" type="noConversion"/>
  </si>
  <si>
    <t>자루</t>
    <phoneticPr fontId="3" type="noConversion"/>
  </si>
  <si>
    <t>장복화</t>
    <phoneticPr fontId="3" type="noConversion"/>
  </si>
  <si>
    <t>국수 8kg</t>
    <phoneticPr fontId="3" type="noConversion"/>
  </si>
  <si>
    <t>밝은언덕노인요양원</t>
    <phoneticPr fontId="3" type="noConversion"/>
  </si>
  <si>
    <t>box</t>
    <phoneticPr fontId="3" type="noConversion"/>
  </si>
  <si>
    <t>상추</t>
    <phoneticPr fontId="3" type="noConversion"/>
  </si>
  <si>
    <t>시금치</t>
    <phoneticPr fontId="3" type="noConversion"/>
  </si>
  <si>
    <t>자루</t>
    <phoneticPr fontId="3" type="noConversion"/>
  </si>
  <si>
    <t>2. 2023년 밝은언덕노인요양원 후원금 수입 · 지출 내역</t>
    <phoneticPr fontId="3" type="noConversion"/>
  </si>
  <si>
    <t>DOUGLAS ACA</t>
  </si>
  <si>
    <t>지정후원금</t>
  </si>
  <si>
    <t>CMS(힘스)</t>
    <phoneticPr fontId="3" type="noConversion"/>
  </si>
  <si>
    <t>4월</t>
    <phoneticPr fontId="3" type="noConversion"/>
  </si>
  <si>
    <t>부식</t>
    <phoneticPr fontId="3" type="noConversion"/>
  </si>
  <si>
    <t>주식</t>
    <phoneticPr fontId="3" type="noConversion"/>
  </si>
  <si>
    <t>쌀</t>
    <phoneticPr fontId="3" type="noConversion"/>
  </si>
  <si>
    <t>가마니</t>
    <phoneticPr fontId="3" type="noConversion"/>
  </si>
  <si>
    <t>정명숙</t>
    <phoneticPr fontId="3" type="noConversion"/>
  </si>
  <si>
    <t>쌀 한가마니</t>
    <phoneticPr fontId="3" type="noConversion"/>
  </si>
  <si>
    <t>정대연</t>
  </si>
  <si>
    <t>사무운용비</t>
    <phoneticPr fontId="3" type="noConversion"/>
  </si>
  <si>
    <t>수용비및수수료</t>
    <phoneticPr fontId="3" type="noConversion"/>
  </si>
  <si>
    <t>입소자수용경비</t>
  </si>
  <si>
    <t>수용기관경비</t>
    <phoneticPr fontId="3" type="noConversion"/>
  </si>
  <si>
    <t>cms수수료</t>
    <phoneticPr fontId="3" type="noConversion"/>
  </si>
  <si>
    <t>수용비및수수료</t>
    <phoneticPr fontId="3" type="noConversion"/>
  </si>
  <si>
    <t>후원금수입(비지정)</t>
  </si>
  <si>
    <t>사무운영비</t>
    <phoneticPr fontId="3" type="noConversion"/>
  </si>
  <si>
    <t>무진스님</t>
    <phoneticPr fontId="3" type="noConversion"/>
  </si>
  <si>
    <t>가마니</t>
  </si>
  <si>
    <t>남완우</t>
    <phoneticPr fontId="3" type="noConversion"/>
  </si>
  <si>
    <t>쌀 한가마니</t>
    <phoneticPr fontId="3" type="noConversion"/>
  </si>
  <si>
    <t>ea</t>
    <phoneticPr fontId="3" type="noConversion"/>
  </si>
  <si>
    <t>힘스</t>
    <phoneticPr fontId="3" type="noConversion"/>
  </si>
  <si>
    <t>동엽스님</t>
    <phoneticPr fontId="3" type="noConversion"/>
  </si>
  <si>
    <t>김치</t>
    <phoneticPr fontId="3" type="noConversion"/>
  </si>
  <si>
    <t>정수스님</t>
  </si>
  <si>
    <t>cms수수료</t>
  </si>
  <si>
    <t>사무운용비</t>
  </si>
  <si>
    <t>사회복지모금회</t>
    <phoneticPr fontId="3" type="noConversion"/>
  </si>
  <si>
    <t>침대구입</t>
    <phoneticPr fontId="3" type="noConversion"/>
  </si>
  <si>
    <t>시금치</t>
  </si>
  <si>
    <t>자루</t>
  </si>
  <si>
    <t>예금이자</t>
    <phoneticPr fontId="3" type="noConversion"/>
  </si>
  <si>
    <t>예금이자</t>
    <phoneticPr fontId="3" type="noConversion"/>
  </si>
  <si>
    <t>법인이사연임등기</t>
    <phoneticPr fontId="3" type="noConversion"/>
  </si>
  <si>
    <t>수수료</t>
    <phoneticPr fontId="3" type="noConversion"/>
  </si>
  <si>
    <t>예금이자</t>
    <phoneticPr fontId="3" type="noConversion"/>
  </si>
  <si>
    <t>예금이자</t>
    <phoneticPr fontId="3" type="noConversion"/>
  </si>
  <si>
    <t>결산법인세</t>
    <phoneticPr fontId="3" type="noConversion"/>
  </si>
  <si>
    <t>결산지방세</t>
    <phoneticPr fontId="3" type="noConversion"/>
  </si>
  <si>
    <t>결산이자</t>
    <phoneticPr fontId="3" type="noConversion"/>
  </si>
  <si>
    <t>수용비및수수료</t>
    <phoneticPr fontId="3" type="noConversion"/>
  </si>
  <si>
    <t>cms수수료</t>
    <phoneticPr fontId="3" type="noConversion"/>
  </si>
  <si>
    <t>6월</t>
    <phoneticPr fontId="3" type="noConversion"/>
  </si>
  <si>
    <t>이수연</t>
  </si>
  <si>
    <t>이지연</t>
  </si>
  <si>
    <t>이호준</t>
  </si>
  <si>
    <t>법농스님동생</t>
    <phoneticPr fontId="3" type="noConversion"/>
  </si>
  <si>
    <t>7월</t>
    <phoneticPr fontId="3" type="noConversion"/>
  </si>
  <si>
    <t>익명</t>
    <phoneticPr fontId="3" type="noConversion"/>
  </si>
  <si>
    <t>부식</t>
    <phoneticPr fontId="3" type="noConversion"/>
  </si>
  <si>
    <t>감자</t>
    <phoneticPr fontId="3" type="noConversion"/>
  </si>
  <si>
    <t>정재경</t>
    <phoneticPr fontId="3" type="noConversion"/>
  </si>
  <si>
    <t>지영순</t>
    <phoneticPr fontId="3" type="noConversion"/>
  </si>
  <si>
    <t>부식</t>
    <phoneticPr fontId="3" type="noConversion"/>
  </si>
  <si>
    <t>복숭아</t>
    <phoneticPr fontId="3" type="noConversion"/>
  </si>
  <si>
    <t>배경달</t>
    <phoneticPr fontId="3" type="noConversion"/>
  </si>
  <si>
    <t>유지성</t>
  </si>
  <si>
    <t>수용비및수수료</t>
    <phoneticPr fontId="3" type="noConversion"/>
  </si>
  <si>
    <t>cms수수료</t>
    <phoneticPr fontId="3" type="noConversion"/>
  </si>
  <si>
    <t>수용기관경비</t>
    <phoneticPr fontId="3" type="noConversion"/>
  </si>
  <si>
    <t>수용비및수수료</t>
    <phoneticPr fontId="3" type="noConversion"/>
  </si>
  <si>
    <t>힘스</t>
    <phoneticPr fontId="3" type="noConversion"/>
  </si>
  <si>
    <t>침대구입</t>
    <phoneticPr fontId="3" type="noConversion"/>
  </si>
  <si>
    <t>8월</t>
    <phoneticPr fontId="3" type="noConversion"/>
  </si>
  <si>
    <t>밝은언덕간이체(재산세</t>
    <phoneticPr fontId="3" type="noConversion"/>
  </si>
  <si>
    <t>직원간식</t>
    <phoneticPr fontId="3" type="noConversion"/>
  </si>
  <si>
    <t>지정후원금</t>
    <phoneticPr fontId="3" type="noConversion"/>
  </si>
  <si>
    <t>싱크대구입</t>
    <phoneticPr fontId="3" type="noConversion"/>
  </si>
  <si>
    <t>심보익</t>
  </si>
  <si>
    <t>김영애후원금</t>
  </si>
  <si>
    <t>수용기관경비</t>
    <phoneticPr fontId="3" type="noConversion"/>
  </si>
  <si>
    <t>9월</t>
    <phoneticPr fontId="3" type="noConversion"/>
  </si>
  <si>
    <t>충북중소기업중앙회</t>
    <phoneticPr fontId="3" type="noConversion"/>
  </si>
  <si>
    <t>부식</t>
    <phoneticPr fontId="3" type="noConversion"/>
  </si>
  <si>
    <t>당면 1kg</t>
  </si>
  <si>
    <t>당면 1kg</t>
    <phoneticPr fontId="3" type="noConversion"/>
  </si>
  <si>
    <t>동태포 400g</t>
  </si>
  <si>
    <t>동태포 400g</t>
    <phoneticPr fontId="3" type="noConversion"/>
  </si>
  <si>
    <t>소고기잡채용 1kg</t>
  </si>
  <si>
    <t>소고기잡채용 1kg</t>
    <phoneticPr fontId="3" type="noConversion"/>
  </si>
  <si>
    <t>센베이과자 1kg</t>
  </si>
  <si>
    <t>센베이과자 1kg</t>
    <phoneticPr fontId="3" type="noConversion"/>
  </si>
  <si>
    <t>ea</t>
  </si>
  <si>
    <t>ea</t>
    <phoneticPr fontId="3" type="noConversion"/>
  </si>
  <si>
    <t>김승미후원</t>
  </si>
  <si>
    <t>수용비및수수료</t>
    <phoneticPr fontId="3" type="noConversion"/>
  </si>
  <si>
    <t>인증수수료</t>
    <phoneticPr fontId="3" type="noConversion"/>
  </si>
  <si>
    <t>10월</t>
    <phoneticPr fontId="3" type="noConversion"/>
  </si>
  <si>
    <t>수용기관경비</t>
    <phoneticPr fontId="3" type="noConversion"/>
  </si>
  <si>
    <t>영가김용연</t>
  </si>
  <si>
    <t>조천수</t>
  </si>
  <si>
    <t>김성환성범</t>
  </si>
  <si>
    <t>김서은</t>
  </si>
  <si>
    <t>11월</t>
    <phoneticPr fontId="3" type="noConversion"/>
  </si>
  <si>
    <t>녹용공진단</t>
    <phoneticPr fontId="3" type="noConversion"/>
  </si>
  <si>
    <t>파스</t>
    <phoneticPr fontId="3" type="noConversion"/>
  </si>
  <si>
    <t>쌍패탕</t>
    <phoneticPr fontId="3" type="noConversion"/>
  </si>
  <si>
    <t xml:space="preserve">경희김한겸한의원 </t>
  </si>
  <si>
    <t>12월</t>
    <phoneticPr fontId="3" type="noConversion"/>
  </si>
  <si>
    <t>시금치</t>
    <phoneticPr fontId="3" type="noConversion"/>
  </si>
  <si>
    <t>자루</t>
    <phoneticPr fontId="3" type="noConversion"/>
  </si>
  <si>
    <t>김도한</t>
  </si>
  <si>
    <t>결산이자</t>
  </si>
  <si>
    <t>이재도</t>
  </si>
  <si>
    <t>기타취소</t>
  </si>
  <si>
    <t>후원금이중청구반환</t>
  </si>
  <si>
    <t>김홍태　　　　　　　</t>
  </si>
  <si>
    <t>예금이자</t>
    <phoneticPr fontId="3" type="noConversion"/>
  </si>
  <si>
    <t>결산법인세</t>
    <phoneticPr fontId="3" type="noConversion"/>
  </si>
  <si>
    <t>결산지방세</t>
    <phoneticPr fontId="3" type="noConversion"/>
  </si>
  <si>
    <t>결산지방세</t>
    <phoneticPr fontId="3" type="noConversion"/>
  </si>
  <si>
    <t>임광재(청정행)</t>
    <phoneticPr fontId="3" type="noConversion"/>
  </si>
  <si>
    <t>수용기관경비</t>
    <phoneticPr fontId="3" type="noConversion"/>
  </si>
  <si>
    <t>수용비및수수료</t>
    <phoneticPr fontId="3" type="noConversion"/>
  </si>
  <si>
    <t>사무운용비</t>
    <phoneticPr fontId="3" type="noConversion"/>
  </si>
  <si>
    <t>사랑의열매이자반환</t>
    <phoneticPr fontId="3" type="noConversion"/>
  </si>
  <si>
    <t>지정후원금</t>
    <phoneticPr fontId="3" type="noConversion"/>
  </si>
  <si>
    <t>지정후원금</t>
    <phoneticPr fontId="3" type="noConversion"/>
  </si>
  <si>
    <t>사랑의열매잔액반납</t>
    <phoneticPr fontId="3" type="noConversion"/>
  </si>
  <si>
    <t>결신이자</t>
    <phoneticPr fontId="3" type="noConversion"/>
  </si>
  <si>
    <t>결산이자</t>
    <phoneticPr fontId="3" type="noConversion"/>
  </si>
  <si>
    <t>이자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</si>
</sst>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yyyy&quot;년&quot;\ m&quot;월&quot;;@"/>
    <numFmt numFmtId="178" formatCode="#,##0_);[Red]\(#,##0\)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5"/>
      <name val="돋움"/>
      <family val="3"/>
      <charset val="129"/>
    </font>
    <font>
      <b/>
      <sz val="16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Default"/>
      <family val="2"/>
    </font>
    <font>
      <b/>
      <sz val="9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sz val="8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8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ajor"/>
    </font>
    <font>
      <sz val="11"/>
      <color indexed="8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1"/>
      <name val="돋움"/>
      <family val="3"/>
      <charset val="129"/>
    </font>
    <font>
      <sz val="8"/>
      <color indexed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/>
    <xf numFmtId="41" fontId="35" fillId="0" borderId="0" applyNumberFormat="0" applyFont="0" applyFill="0" applyBorder="0" applyAlignment="0" applyProtection="0"/>
    <xf numFmtId="41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41" fontId="35" fillId="0" borderId="0" applyNumberFormat="0" applyFont="0" applyFill="0" applyBorder="0" applyAlignment="0" applyProtection="0"/>
    <xf numFmtId="0" fontId="35" fillId="0" borderId="0"/>
    <xf numFmtId="0" fontId="35" fillId="0" borderId="0" applyNumberFormat="0" applyFont="0" applyFill="0" applyBorder="0" applyAlignment="0" applyProtection="0"/>
  </cellStyleXfs>
  <cellXfs count="1128">
    <xf numFmtId="0" fontId="0" fillId="0" borderId="0" xfId="0">
      <alignment vertical="center"/>
    </xf>
    <xf numFmtId="0" fontId="0" fillId="0" borderId="0" xfId="0" applyAlignment="1"/>
    <xf numFmtId="41" fontId="5" fillId="2" borderId="22" xfId="1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41" fontId="5" fillId="0" borderId="27" xfId="1" applyFont="1" applyBorder="1" applyAlignment="1">
      <alignment vertical="center"/>
    </xf>
    <xf numFmtId="41" fontId="5" fillId="0" borderId="28" xfId="1" applyFont="1" applyBorder="1" applyAlignment="1">
      <alignment vertical="center"/>
    </xf>
    <xf numFmtId="41" fontId="5" fillId="0" borderId="29" xfId="1" applyFont="1" applyBorder="1" applyAlignment="1">
      <alignment vertical="center"/>
    </xf>
    <xf numFmtId="0" fontId="7" fillId="5" borderId="19" xfId="0" applyFont="1" applyFill="1" applyBorder="1" applyAlignment="1">
      <alignment horizontal="center" vertical="center"/>
    </xf>
    <xf numFmtId="41" fontId="8" fillId="5" borderId="1" xfId="1" applyFont="1" applyFill="1" applyBorder="1" applyAlignment="1">
      <alignment horizontal="center" vertical="center"/>
    </xf>
    <xf numFmtId="41" fontId="0" fillId="5" borderId="35" xfId="1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1" fontId="10" fillId="4" borderId="28" xfId="1" applyFont="1" applyFill="1" applyBorder="1" applyAlignment="1">
      <alignment horizontal="right" vertical="center" wrapText="1"/>
    </xf>
    <xf numFmtId="0" fontId="2" fillId="0" borderId="0" xfId="0" quotePrefix="1" applyFont="1" applyAlignment="1">
      <alignment horizontal="left" vertical="center"/>
    </xf>
    <xf numFmtId="41" fontId="14" fillId="2" borderId="27" xfId="1" applyFont="1" applyFill="1" applyBorder="1" applyAlignment="1">
      <alignment horizontal="center" vertical="center"/>
    </xf>
    <xf numFmtId="41" fontId="15" fillId="4" borderId="46" xfId="1" quotePrefix="1" applyFont="1" applyFill="1" applyBorder="1" applyAlignment="1">
      <alignment horizontal="center" vertical="center" wrapText="1"/>
    </xf>
    <xf numFmtId="41" fontId="15" fillId="4" borderId="46" xfId="1" applyFont="1" applyFill="1" applyBorder="1" applyAlignment="1">
      <alignment horizontal="center" vertical="center"/>
    </xf>
    <xf numFmtId="41" fontId="15" fillId="4" borderId="42" xfId="1" applyFont="1" applyFill="1" applyBorder="1" applyAlignment="1">
      <alignment horizontal="center" vertical="center"/>
    </xf>
    <xf numFmtId="41" fontId="15" fillId="4" borderId="14" xfId="1" applyFont="1" applyFill="1" applyBorder="1" applyAlignment="1">
      <alignment horizontal="center" vertical="center" wrapText="1"/>
    </xf>
    <xf numFmtId="41" fontId="15" fillId="4" borderId="57" xfId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vertical="center"/>
    </xf>
    <xf numFmtId="49" fontId="14" fillId="3" borderId="38" xfId="0" applyNumberFormat="1" applyFont="1" applyFill="1" applyBorder="1" applyAlignment="1">
      <alignment horizontal="center" vertical="center" wrapText="1"/>
    </xf>
    <xf numFmtId="49" fontId="14" fillId="3" borderId="39" xfId="0" applyNumberFormat="1" applyFont="1" applyFill="1" applyBorder="1" applyAlignment="1">
      <alignment horizontal="center" vertical="center" wrapText="1"/>
    </xf>
    <xf numFmtId="49" fontId="14" fillId="3" borderId="40" xfId="0" applyNumberFormat="1" applyFont="1" applyFill="1" applyBorder="1" applyAlignment="1">
      <alignment horizontal="center" vertical="center" wrapText="1"/>
    </xf>
    <xf numFmtId="49" fontId="14" fillId="4" borderId="45" xfId="0" applyNumberFormat="1" applyFont="1" applyFill="1" applyBorder="1" applyAlignment="1">
      <alignment horizontal="center" vertical="center" wrapText="1"/>
    </xf>
    <xf numFmtId="49" fontId="14" fillId="4" borderId="5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16" fillId="0" borderId="43" xfId="0" applyNumberFormat="1" applyFont="1" applyBorder="1" applyAlignment="1">
      <alignment horizontal="center" vertical="center" wrapText="1"/>
    </xf>
    <xf numFmtId="49" fontId="22" fillId="0" borderId="44" xfId="0" applyNumberFormat="1" applyFont="1" applyBorder="1" applyAlignment="1">
      <alignment horizontal="center" vertical="center" wrapText="1"/>
    </xf>
    <xf numFmtId="49" fontId="16" fillId="0" borderId="23" xfId="0" applyNumberFormat="1" applyFont="1" applyBorder="1" applyAlignment="1">
      <alignment horizontal="left" vertical="center" wrapText="1"/>
    </xf>
    <xf numFmtId="49" fontId="24" fillId="0" borderId="0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9" fontId="22" fillId="3" borderId="38" xfId="0" applyNumberFormat="1" applyFont="1" applyFill="1" applyBorder="1" applyAlignment="1">
      <alignment horizontal="center" vertical="center" wrapText="1"/>
    </xf>
    <xf numFmtId="49" fontId="22" fillId="3" borderId="39" xfId="0" applyNumberFormat="1" applyFont="1" applyFill="1" applyBorder="1" applyAlignment="1">
      <alignment horizontal="center" vertical="center" wrapText="1"/>
    </xf>
    <xf numFmtId="49" fontId="22" fillId="3" borderId="40" xfId="0" applyNumberFormat="1" applyFont="1" applyFill="1" applyBorder="1" applyAlignment="1">
      <alignment horizontal="center" vertical="center" wrapText="1"/>
    </xf>
    <xf numFmtId="49" fontId="16" fillId="4" borderId="15" xfId="0" applyNumberFormat="1" applyFont="1" applyFill="1" applyBorder="1" applyAlignment="1">
      <alignment horizontal="center" vertical="center" wrapText="1"/>
    </xf>
    <xf numFmtId="0" fontId="16" fillId="0" borderId="0" xfId="0" quotePrefix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77" fontId="0" fillId="0" borderId="0" xfId="0" quotePrefix="1" applyNumberForma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quotePrefix="1" applyFont="1" applyAlignment="1">
      <alignment vertical="center"/>
    </xf>
    <xf numFmtId="49" fontId="14" fillId="4" borderId="46" xfId="0" applyNumberFormat="1" applyFont="1" applyFill="1" applyBorder="1" applyAlignment="1">
      <alignment horizontal="center" vertical="center" wrapText="1"/>
    </xf>
    <xf numFmtId="41" fontId="16" fillId="0" borderId="42" xfId="1" applyFont="1" applyBorder="1" applyAlignment="1">
      <alignment horizontal="center" vertical="center" wrapText="1"/>
    </xf>
    <xf numFmtId="41" fontId="15" fillId="4" borderId="46" xfId="1" applyFont="1" applyFill="1" applyBorder="1" applyAlignment="1">
      <alignment horizontal="center" vertical="center" wrapText="1"/>
    </xf>
    <xf numFmtId="41" fontId="15" fillId="4" borderId="41" xfId="1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14" fontId="16" fillId="0" borderId="11" xfId="0" applyNumberFormat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20" fillId="0" borderId="0" xfId="1" applyFont="1" applyAlignment="1">
      <alignment vertical="center"/>
    </xf>
    <xf numFmtId="49" fontId="21" fillId="3" borderId="38" xfId="0" applyNumberFormat="1" applyFont="1" applyFill="1" applyBorder="1" applyAlignment="1">
      <alignment horizontal="center" vertical="center" wrapText="1"/>
    </xf>
    <xf numFmtId="49" fontId="21" fillId="3" borderId="39" xfId="0" applyNumberFormat="1" applyFont="1" applyFill="1" applyBorder="1" applyAlignment="1">
      <alignment horizontal="center" vertical="center" wrapText="1"/>
    </xf>
    <xf numFmtId="49" fontId="21" fillId="3" borderId="39" xfId="0" applyNumberFormat="1" applyFont="1" applyFill="1" applyBorder="1" applyAlignment="1">
      <alignment horizontal="center" vertical="center" shrinkToFit="1"/>
    </xf>
    <xf numFmtId="49" fontId="21" fillId="3" borderId="40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1" fontId="5" fillId="0" borderId="31" xfId="1" applyFont="1" applyBorder="1" applyAlignment="1">
      <alignment vertical="center"/>
    </xf>
    <xf numFmtId="0" fontId="0" fillId="0" borderId="15" xfId="0" applyBorder="1">
      <alignment vertical="center"/>
    </xf>
    <xf numFmtId="41" fontId="16" fillId="2" borderId="22" xfId="1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41" fontId="16" fillId="3" borderId="26" xfId="0" applyNumberFormat="1" applyFont="1" applyFill="1" applyBorder="1" applyAlignment="1">
      <alignment horizontal="center" vertical="center"/>
    </xf>
    <xf numFmtId="41" fontId="16" fillId="0" borderId="27" xfId="1" applyFont="1" applyBorder="1" applyAlignment="1">
      <alignment vertical="center"/>
    </xf>
    <xf numFmtId="41" fontId="16" fillId="0" borderId="28" xfId="1" applyFont="1" applyBorder="1" applyAlignment="1">
      <alignment vertical="center"/>
    </xf>
    <xf numFmtId="41" fontId="16" fillId="0" borderId="25" xfId="1" applyFont="1" applyBorder="1" applyAlignment="1">
      <alignment vertical="center"/>
    </xf>
    <xf numFmtId="41" fontId="16" fillId="0" borderId="29" xfId="1" applyFont="1" applyBorder="1" applyAlignment="1">
      <alignment vertical="center"/>
    </xf>
    <xf numFmtId="41" fontId="16" fillId="0" borderId="37" xfId="1" applyFont="1" applyBorder="1" applyAlignment="1">
      <alignment vertical="center"/>
    </xf>
    <xf numFmtId="41" fontId="23" fillId="5" borderId="1" xfId="1" applyFont="1" applyFill="1" applyBorder="1" applyAlignment="1">
      <alignment horizontal="center" vertical="center"/>
    </xf>
    <xf numFmtId="41" fontId="27" fillId="5" borderId="34" xfId="1" applyFont="1" applyFill="1" applyBorder="1" applyAlignment="1">
      <alignment vertical="center"/>
    </xf>
    <xf numFmtId="41" fontId="28" fillId="5" borderId="35" xfId="1" applyFont="1" applyFill="1" applyBorder="1" applyAlignment="1">
      <alignment vertical="center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 vertical="center"/>
    </xf>
    <xf numFmtId="41" fontId="28" fillId="4" borderId="28" xfId="1" applyFont="1" applyFill="1" applyBorder="1" applyAlignment="1">
      <alignment horizontal="right" vertical="center" wrapText="1"/>
    </xf>
    <xf numFmtId="0" fontId="29" fillId="3" borderId="25" xfId="0" applyFont="1" applyFill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41" fontId="5" fillId="2" borderId="13" xfId="1" applyFont="1" applyFill="1" applyBorder="1" applyAlignment="1">
      <alignment horizontal="center" vertical="center"/>
    </xf>
    <xf numFmtId="41" fontId="4" fillId="5" borderId="31" xfId="1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16" fillId="2" borderId="9" xfId="1" applyFont="1" applyFill="1" applyBorder="1" applyAlignment="1">
      <alignment horizontal="center" vertical="center"/>
    </xf>
    <xf numFmtId="41" fontId="16" fillId="2" borderId="13" xfId="1" applyFont="1" applyFill="1" applyBorder="1" applyAlignment="1">
      <alignment horizontal="center" vertical="center"/>
    </xf>
    <xf numFmtId="41" fontId="14" fillId="3" borderId="39" xfId="1" applyFont="1" applyFill="1" applyBorder="1" applyAlignment="1">
      <alignment horizontal="center" vertical="center" wrapText="1"/>
    </xf>
    <xf numFmtId="41" fontId="22" fillId="0" borderId="44" xfId="1" applyFont="1" applyBorder="1" applyAlignment="1">
      <alignment horizontal="right" vertical="center" wrapText="1"/>
    </xf>
    <xf numFmtId="41" fontId="2" fillId="0" borderId="0" xfId="1" quotePrefix="1" applyFont="1" applyAlignment="1">
      <alignment horizontal="left" vertical="center"/>
    </xf>
    <xf numFmtId="41" fontId="14" fillId="2" borderId="28" xfId="1" applyFont="1" applyFill="1" applyBorder="1" applyAlignment="1">
      <alignment horizontal="center" vertical="center"/>
    </xf>
    <xf numFmtId="41" fontId="16" fillId="4" borderId="52" xfId="1" applyFont="1" applyFill="1" applyBorder="1" applyAlignment="1">
      <alignment horizontal="center" vertical="center" wrapText="1"/>
    </xf>
    <xf numFmtId="41" fontId="5" fillId="2" borderId="15" xfId="1" applyFont="1" applyFill="1" applyBorder="1" applyAlignment="1">
      <alignment horizontal="center" vertical="center" wrapText="1"/>
    </xf>
    <xf numFmtId="41" fontId="5" fillId="2" borderId="23" xfId="1" applyFont="1" applyFill="1" applyBorder="1" applyAlignment="1">
      <alignment horizontal="center" vertical="center" wrapText="1"/>
    </xf>
    <xf numFmtId="41" fontId="6" fillId="3" borderId="26" xfId="1" applyFont="1" applyFill="1" applyBorder="1" applyAlignment="1">
      <alignment horizontal="center" vertical="center"/>
    </xf>
    <xf numFmtId="41" fontId="5" fillId="0" borderId="25" xfId="1" applyFont="1" applyBorder="1" applyAlignment="1">
      <alignment vertical="center"/>
    </xf>
    <xf numFmtId="41" fontId="5" fillId="0" borderId="27" xfId="1" applyFont="1" applyBorder="1" applyAlignment="1">
      <alignment horizontal="center" vertical="center"/>
    </xf>
    <xf numFmtId="41" fontId="5" fillId="4" borderId="30" xfId="1" applyFont="1" applyFill="1" applyBorder="1" applyAlignment="1">
      <alignment vertical="center" wrapText="1"/>
    </xf>
    <xf numFmtId="41" fontId="4" fillId="5" borderId="35" xfId="1" applyFont="1" applyFill="1" applyBorder="1" applyAlignment="1">
      <alignment vertical="center" wrapText="1"/>
    </xf>
    <xf numFmtId="41" fontId="0" fillId="0" borderId="0" xfId="1" applyFont="1" applyAlignment="1">
      <alignment wrapText="1"/>
    </xf>
    <xf numFmtId="41" fontId="0" fillId="0" borderId="0" xfId="1" applyFont="1" applyAlignment="1">
      <alignment horizontal="center" vertical="center"/>
    </xf>
    <xf numFmtId="41" fontId="4" fillId="0" borderId="1" xfId="1" applyFont="1" applyBorder="1" applyAlignment="1">
      <alignment horizontal="right" vertical="center" wrapText="1"/>
    </xf>
    <xf numFmtId="41" fontId="4" fillId="0" borderId="0" xfId="1" applyFont="1" applyBorder="1" applyAlignment="1">
      <alignment horizontal="right" vertical="center" wrapText="1"/>
    </xf>
    <xf numFmtId="41" fontId="0" fillId="2" borderId="4" xfId="1" applyFont="1" applyFill="1" applyBorder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 wrapText="1"/>
    </xf>
    <xf numFmtId="41" fontId="0" fillId="2" borderId="3" xfId="1" applyFont="1" applyFill="1" applyBorder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2" borderId="9" xfId="1" applyFont="1" applyFill="1" applyBorder="1" applyAlignment="1">
      <alignment horizontal="center" vertical="center"/>
    </xf>
    <xf numFmtId="41" fontId="0" fillId="2" borderId="47" xfId="1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0" borderId="0" xfId="1" applyFont="1" applyAlignment="1"/>
    <xf numFmtId="41" fontId="9" fillId="0" borderId="0" xfId="1" applyFont="1" applyAlignment="1"/>
    <xf numFmtId="41" fontId="0" fillId="5" borderId="36" xfId="1" applyFont="1" applyFill="1" applyBorder="1" applyAlignment="1">
      <alignment horizontal="center" vertical="center"/>
    </xf>
    <xf numFmtId="41" fontId="6" fillId="5" borderId="36" xfId="1" applyFont="1" applyFill="1" applyBorder="1" applyAlignment="1">
      <alignment horizontal="center" vertical="center"/>
    </xf>
    <xf numFmtId="41" fontId="6" fillId="5" borderId="26" xfId="1" applyFont="1" applyFill="1" applyBorder="1" applyAlignment="1">
      <alignment horizontal="center" vertical="center"/>
    </xf>
    <xf numFmtId="41" fontId="5" fillId="5" borderId="26" xfId="1" applyFont="1" applyFill="1" applyBorder="1" applyAlignment="1"/>
    <xf numFmtId="41" fontId="25" fillId="0" borderId="0" xfId="1" applyFont="1" applyBorder="1" applyAlignment="1">
      <alignment horizontal="right" vertical="center" wrapText="1"/>
    </xf>
    <xf numFmtId="41" fontId="16" fillId="0" borderId="0" xfId="1" applyFont="1">
      <alignment vertical="center"/>
    </xf>
    <xf numFmtId="41" fontId="16" fillId="0" borderId="0" xfId="1" applyFont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22" fillId="3" borderId="39" xfId="1" applyFont="1" applyFill="1" applyBorder="1" applyAlignment="1">
      <alignment horizontal="center" vertical="center" wrapText="1"/>
    </xf>
    <xf numFmtId="41" fontId="21" fillId="3" borderId="39" xfId="1" applyFont="1" applyFill="1" applyBorder="1" applyAlignment="1">
      <alignment horizontal="center" vertical="center" wrapText="1"/>
    </xf>
    <xf numFmtId="41" fontId="16" fillId="2" borderId="42" xfId="1" applyFont="1" applyFill="1" applyBorder="1" applyAlignment="1">
      <alignment horizontal="center" vertical="center"/>
    </xf>
    <xf numFmtId="41" fontId="16" fillId="0" borderId="27" xfId="1" applyFont="1" applyBorder="1" applyAlignment="1">
      <alignment horizontal="center" vertical="center"/>
    </xf>
    <xf numFmtId="41" fontId="16" fillId="0" borderId="28" xfId="1" applyFont="1" applyBorder="1" applyAlignment="1">
      <alignment horizontal="center" vertical="center"/>
    </xf>
    <xf numFmtId="41" fontId="28" fillId="4" borderId="30" xfId="1" applyFont="1" applyFill="1" applyBorder="1" applyAlignment="1">
      <alignment vertical="center" wrapText="1"/>
    </xf>
    <xf numFmtId="41" fontId="27" fillId="5" borderId="30" xfId="1" applyFont="1" applyFill="1" applyBorder="1" applyAlignment="1">
      <alignment vertical="center" wrapText="1"/>
    </xf>
    <xf numFmtId="41" fontId="28" fillId="0" borderId="0" xfId="1" applyFont="1" applyAlignment="1">
      <alignment horizontal="center" vertical="center"/>
    </xf>
    <xf numFmtId="41" fontId="28" fillId="0" borderId="0" xfId="1" applyFont="1" applyAlignment="1"/>
    <xf numFmtId="41" fontId="29" fillId="0" borderId="0" xfId="1" applyFont="1" applyAlignment="1"/>
    <xf numFmtId="41" fontId="28" fillId="2" borderId="60" xfId="1" applyFont="1" applyFill="1" applyBorder="1" applyAlignment="1">
      <alignment horizontal="center" vertical="center"/>
    </xf>
    <xf numFmtId="41" fontId="28" fillId="2" borderId="17" xfId="1" applyFont="1" applyFill="1" applyBorder="1" applyAlignment="1">
      <alignment horizontal="center" vertical="center"/>
    </xf>
    <xf numFmtId="41" fontId="28" fillId="2" borderId="20" xfId="1" applyFont="1" applyFill="1" applyBorder="1" applyAlignment="1">
      <alignment horizontal="center" vertical="center"/>
    </xf>
    <xf numFmtId="41" fontId="16" fillId="4" borderId="30" xfId="1" applyFont="1" applyFill="1" applyBorder="1" applyAlignment="1">
      <alignment vertical="center" wrapText="1"/>
    </xf>
    <xf numFmtId="41" fontId="27" fillId="5" borderId="35" xfId="1" applyFont="1" applyFill="1" applyBorder="1" applyAlignment="1">
      <alignment vertical="center" wrapText="1"/>
    </xf>
    <xf numFmtId="41" fontId="28" fillId="5" borderId="36" xfId="1" applyFont="1" applyFill="1" applyBorder="1" applyAlignment="1">
      <alignment horizontal="center" vertical="center"/>
    </xf>
    <xf numFmtId="41" fontId="16" fillId="5" borderId="36" xfId="1" applyFont="1" applyFill="1" applyBorder="1" applyAlignment="1">
      <alignment horizontal="center" vertical="center"/>
    </xf>
    <xf numFmtId="41" fontId="16" fillId="5" borderId="26" xfId="1" applyFont="1" applyFill="1" applyBorder="1" applyAlignment="1">
      <alignment horizontal="center" vertical="center"/>
    </xf>
    <xf numFmtId="41" fontId="16" fillId="5" borderId="26" xfId="1" applyFont="1" applyFill="1" applyBorder="1" applyAlignment="1"/>
    <xf numFmtId="41" fontId="28" fillId="0" borderId="0" xfId="1" applyFont="1">
      <alignment vertical="center"/>
    </xf>
    <xf numFmtId="41" fontId="14" fillId="4" borderId="46" xfId="1" applyFont="1" applyFill="1" applyBorder="1" applyAlignment="1">
      <alignment horizontal="right" vertical="center" wrapText="1"/>
    </xf>
    <xf numFmtId="49" fontId="22" fillId="3" borderId="39" xfId="0" applyNumberFormat="1" applyFont="1" applyFill="1" applyBorder="1" applyAlignment="1">
      <alignment horizontal="center" vertical="center" shrinkToFit="1"/>
    </xf>
    <xf numFmtId="49" fontId="16" fillId="0" borderId="9" xfId="0" applyNumberFormat="1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41" fontId="16" fillId="2" borderId="13" xfId="1" applyFont="1" applyFill="1" applyBorder="1" applyAlignment="1">
      <alignment horizontal="center" vertical="center"/>
    </xf>
    <xf numFmtId="41" fontId="13" fillId="4" borderId="57" xfId="1" applyFont="1" applyFill="1" applyBorder="1" applyAlignment="1">
      <alignment horizontal="center" vertical="center" wrapText="1"/>
    </xf>
    <xf numFmtId="49" fontId="23" fillId="0" borderId="42" xfId="0" applyNumberFormat="1" applyFont="1" applyBorder="1" applyAlignment="1">
      <alignment horizontal="center" vertical="center" wrapText="1"/>
    </xf>
    <xf numFmtId="49" fontId="16" fillId="0" borderId="44" xfId="0" applyNumberFormat="1" applyFont="1" applyBorder="1" applyAlignment="1">
      <alignment horizontal="center" vertical="center" wrapText="1"/>
    </xf>
    <xf numFmtId="0" fontId="30" fillId="0" borderId="0" xfId="0" applyFont="1">
      <alignment vertical="center"/>
    </xf>
    <xf numFmtId="41" fontId="0" fillId="0" borderId="0" xfId="0" applyNumberFormat="1">
      <alignment vertical="center"/>
    </xf>
    <xf numFmtId="49" fontId="22" fillId="0" borderId="9" xfId="0" applyNumberFormat="1" applyFont="1" applyBorder="1" applyAlignment="1">
      <alignment horizontal="center" vertical="center" wrapText="1"/>
    </xf>
    <xf numFmtId="41" fontId="14" fillId="2" borderId="27" xfId="1" applyFont="1" applyFill="1" applyBorder="1" applyAlignment="1">
      <alignment horizontal="center" vertical="center" wrapText="1"/>
    </xf>
    <xf numFmtId="41" fontId="14" fillId="2" borderId="28" xfId="1" applyFont="1" applyFill="1" applyBorder="1" applyAlignment="1">
      <alignment horizontal="center" vertical="center" wrapText="1"/>
    </xf>
    <xf numFmtId="41" fontId="12" fillId="0" borderId="26" xfId="1" applyFont="1" applyBorder="1" applyAlignment="1">
      <alignment horizontal="center" vertical="center" wrapText="1"/>
    </xf>
    <xf numFmtId="41" fontId="15" fillId="4" borderId="15" xfId="1" applyFont="1" applyFill="1" applyBorder="1" applyAlignment="1">
      <alignment horizontal="center" vertical="center" wrapText="1"/>
    </xf>
    <xf numFmtId="41" fontId="15" fillId="3" borderId="39" xfId="1" applyFont="1" applyFill="1" applyBorder="1" applyAlignment="1">
      <alignment horizontal="center" vertical="center" wrapText="1"/>
    </xf>
    <xf numFmtId="41" fontId="15" fillId="0" borderId="42" xfId="1" applyFont="1" applyBorder="1" applyAlignment="1">
      <alignment horizontal="center" vertical="center" wrapText="1"/>
    </xf>
    <xf numFmtId="41" fontId="16" fillId="0" borderId="9" xfId="1" applyFont="1" applyBorder="1" applyAlignment="1">
      <alignment horizontal="center" vertical="center" wrapText="1"/>
    </xf>
    <xf numFmtId="41" fontId="15" fillId="0" borderId="44" xfId="1" applyFont="1" applyBorder="1" applyAlignment="1">
      <alignment horizontal="center" vertical="center" wrapText="1"/>
    </xf>
    <xf numFmtId="41" fontId="16" fillId="0" borderId="44" xfId="1" applyFont="1" applyBorder="1" applyAlignment="1">
      <alignment horizontal="center" vertical="center" wrapText="1"/>
    </xf>
    <xf numFmtId="41" fontId="16" fillId="3" borderId="46" xfId="1" applyFont="1" applyFill="1" applyBorder="1" applyAlignment="1">
      <alignment horizontal="center" vertical="center" wrapText="1"/>
    </xf>
    <xf numFmtId="41" fontId="16" fillId="4" borderId="42" xfId="1" applyFont="1" applyFill="1" applyBorder="1" applyAlignment="1">
      <alignment horizontal="center" vertical="center" wrapText="1"/>
    </xf>
    <xf numFmtId="41" fontId="14" fillId="5" borderId="27" xfId="1" applyFont="1" applyFill="1" applyBorder="1" applyAlignment="1">
      <alignment horizontal="center" vertical="center" wrapText="1"/>
    </xf>
    <xf numFmtId="41" fontId="15" fillId="3" borderId="46" xfId="1" applyFont="1" applyFill="1" applyBorder="1" applyAlignment="1">
      <alignment horizontal="center" vertical="center" wrapText="1"/>
    </xf>
    <xf numFmtId="41" fontId="15" fillId="3" borderId="51" xfId="1" applyFont="1" applyFill="1" applyBorder="1" applyAlignment="1">
      <alignment horizontal="center" vertical="center" wrapText="1"/>
    </xf>
    <xf numFmtId="41" fontId="15" fillId="3" borderId="42" xfId="1" applyFont="1" applyFill="1" applyBorder="1" applyAlignment="1">
      <alignment horizontal="center" vertical="center" wrapText="1"/>
    </xf>
    <xf numFmtId="41" fontId="15" fillId="3" borderId="15" xfId="1" applyFont="1" applyFill="1" applyBorder="1" applyAlignment="1">
      <alignment horizontal="center" vertical="center" wrapText="1"/>
    </xf>
    <xf numFmtId="41" fontId="16" fillId="4" borderId="9" xfId="1" applyFont="1" applyFill="1" applyBorder="1" applyAlignment="1">
      <alignment horizontal="center" vertical="center" wrapText="1"/>
    </xf>
    <xf numFmtId="41" fontId="16" fillId="4" borderId="10" xfId="1" applyFont="1" applyFill="1" applyBorder="1" applyAlignment="1">
      <alignment horizontal="center" vertical="center" wrapText="1"/>
    </xf>
    <xf numFmtId="41" fontId="15" fillId="5" borderId="20" xfId="1" applyFont="1" applyFill="1" applyBorder="1" applyAlignment="1">
      <alignment horizontal="center" vertical="center" wrapText="1"/>
    </xf>
    <xf numFmtId="41" fontId="15" fillId="6" borderId="27" xfId="1" applyFont="1" applyFill="1" applyBorder="1" applyAlignment="1">
      <alignment horizontal="center" vertical="center" wrapText="1"/>
    </xf>
    <xf numFmtId="41" fontId="15" fillId="6" borderId="28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49" fontId="16" fillId="4" borderId="23" xfId="0" applyNumberFormat="1" applyFont="1" applyFill="1" applyBorder="1" applyAlignment="1">
      <alignment horizontal="center" vertical="center" wrapText="1"/>
    </xf>
    <xf numFmtId="176" fontId="14" fillId="3" borderId="39" xfId="0" applyNumberFormat="1" applyFont="1" applyFill="1" applyBorder="1" applyAlignment="1">
      <alignment horizontal="center" vertical="center" wrapText="1"/>
    </xf>
    <xf numFmtId="176" fontId="14" fillId="0" borderId="42" xfId="0" applyNumberFormat="1" applyFont="1" applyBorder="1" applyAlignment="1">
      <alignment horizontal="center" vertical="center" wrapText="1"/>
    </xf>
    <xf numFmtId="176" fontId="14" fillId="0" borderId="9" xfId="0" applyNumberFormat="1" applyFont="1" applyBorder="1" applyAlignment="1">
      <alignment horizontal="center" vertical="center" wrapText="1"/>
    </xf>
    <xf numFmtId="176" fontId="14" fillId="0" borderId="44" xfId="0" applyNumberFormat="1" applyFont="1" applyBorder="1" applyAlignment="1">
      <alignment horizontal="center" vertical="center" wrapText="1"/>
    </xf>
    <xf numFmtId="176" fontId="14" fillId="3" borderId="46" xfId="0" applyNumberFormat="1" applyFont="1" applyFill="1" applyBorder="1" applyAlignment="1">
      <alignment horizontal="center" vertical="center" wrapText="1"/>
    </xf>
    <xf numFmtId="41" fontId="16" fillId="3" borderId="39" xfId="1" applyFont="1" applyFill="1" applyBorder="1" applyAlignment="1">
      <alignment horizontal="center" vertical="center" wrapText="1"/>
    </xf>
    <xf numFmtId="41" fontId="16" fillId="0" borderId="15" xfId="1" applyFont="1" applyBorder="1" applyAlignment="1">
      <alignment horizontal="center" vertical="center" wrapText="1"/>
    </xf>
    <xf numFmtId="41" fontId="15" fillId="0" borderId="9" xfId="1" applyFont="1" applyBorder="1" applyAlignment="1">
      <alignment horizontal="center" vertical="center" wrapText="1"/>
    </xf>
    <xf numFmtId="41" fontId="16" fillId="0" borderId="10" xfId="1" applyFont="1" applyBorder="1" applyAlignment="1">
      <alignment horizontal="center" vertical="center" wrapText="1"/>
    </xf>
    <xf numFmtId="41" fontId="16" fillId="0" borderId="23" xfId="1" applyFont="1" applyBorder="1" applyAlignment="1">
      <alignment horizontal="center" vertical="center" wrapText="1"/>
    </xf>
    <xf numFmtId="41" fontId="15" fillId="3" borderId="46" xfId="1" applyFont="1" applyFill="1" applyBorder="1" applyAlignment="1">
      <alignment horizontal="center" vertical="center"/>
    </xf>
    <xf numFmtId="41" fontId="16" fillId="0" borderId="42" xfId="1" applyFont="1" applyBorder="1" applyAlignment="1">
      <alignment horizontal="center" vertical="center"/>
    </xf>
    <xf numFmtId="41" fontId="16" fillId="4" borderId="53" xfId="1" applyFont="1" applyFill="1" applyBorder="1" applyAlignment="1">
      <alignment horizontal="center" vertical="center"/>
    </xf>
    <xf numFmtId="41" fontId="16" fillId="4" borderId="48" xfId="1" applyFont="1" applyFill="1" applyBorder="1" applyAlignment="1">
      <alignment horizontal="center" vertical="center"/>
    </xf>
    <xf numFmtId="41" fontId="15" fillId="3" borderId="42" xfId="1" applyFont="1" applyFill="1" applyBorder="1" applyAlignment="1">
      <alignment horizontal="center" vertical="center"/>
    </xf>
    <xf numFmtId="41" fontId="15" fillId="3" borderId="15" xfId="1" applyFont="1" applyFill="1" applyBorder="1" applyAlignment="1">
      <alignment horizontal="center" vertical="center"/>
    </xf>
    <xf numFmtId="41" fontId="15" fillId="4" borderId="46" xfId="1" quotePrefix="1" applyFont="1" applyFill="1" applyBorder="1" applyAlignment="1">
      <alignment horizontal="center" vertical="center"/>
    </xf>
    <xf numFmtId="41" fontId="16" fillId="4" borderId="52" xfId="1" applyFont="1" applyFill="1" applyBorder="1" applyAlignment="1">
      <alignment horizontal="center" vertical="center"/>
    </xf>
    <xf numFmtId="41" fontId="15" fillId="4" borderId="15" xfId="1" applyFont="1" applyFill="1" applyBorder="1" applyAlignment="1">
      <alignment horizontal="center" vertical="center"/>
    </xf>
    <xf numFmtId="41" fontId="16" fillId="4" borderId="56" xfId="1" applyFont="1" applyFill="1" applyBorder="1" applyAlignment="1">
      <alignment horizontal="center" vertical="center"/>
    </xf>
    <xf numFmtId="41" fontId="16" fillId="4" borderId="42" xfId="1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6" fillId="4" borderId="58" xfId="1" applyFont="1" applyFill="1" applyBorder="1" applyAlignment="1">
      <alignment horizontal="center" vertical="center"/>
    </xf>
    <xf numFmtId="41" fontId="16" fillId="4" borderId="61" xfId="1" applyFont="1" applyFill="1" applyBorder="1" applyAlignment="1">
      <alignment horizontal="center" vertical="center"/>
    </xf>
    <xf numFmtId="41" fontId="15" fillId="4" borderId="17" xfId="1" applyFont="1" applyFill="1" applyBorder="1" applyAlignment="1">
      <alignment horizontal="center" vertical="center"/>
    </xf>
    <xf numFmtId="41" fontId="15" fillId="5" borderId="42" xfId="1" applyFont="1" applyFill="1" applyBorder="1" applyAlignment="1">
      <alignment horizontal="center" vertical="center"/>
    </xf>
    <xf numFmtId="41" fontId="15" fillId="4" borderId="50" xfId="1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49" fontId="22" fillId="6" borderId="42" xfId="0" applyNumberFormat="1" applyFont="1" applyFill="1" applyBorder="1" applyAlignment="1">
      <alignment horizontal="center" vertical="center" wrapText="1"/>
    </xf>
    <xf numFmtId="41" fontId="22" fillId="6" borderId="42" xfId="1" applyFont="1" applyFill="1" applyBorder="1" applyAlignment="1">
      <alignment horizontal="right" vertical="center" wrapText="1"/>
    </xf>
    <xf numFmtId="41" fontId="16" fillId="6" borderId="42" xfId="1" applyFont="1" applyFill="1" applyBorder="1" applyAlignment="1">
      <alignment horizontal="center" vertical="center" wrapText="1"/>
    </xf>
    <xf numFmtId="41" fontId="16" fillId="6" borderId="9" xfId="1" applyFont="1" applyFill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 wrapText="1"/>
    </xf>
    <xf numFmtId="49" fontId="16" fillId="0" borderId="42" xfId="0" applyNumberFormat="1" applyFont="1" applyBorder="1" applyAlignment="1">
      <alignment horizontal="center" vertical="center" wrapText="1"/>
    </xf>
    <xf numFmtId="14" fontId="16" fillId="0" borderId="41" xfId="0" applyNumberFormat="1" applyFont="1" applyBorder="1" applyAlignment="1">
      <alignment horizontal="center" vertical="center" wrapText="1"/>
    </xf>
    <xf numFmtId="49" fontId="15" fillId="4" borderId="51" xfId="0" applyNumberFormat="1" applyFont="1" applyFill="1" applyBorder="1" applyAlignment="1">
      <alignment horizontal="left" vertical="center" wrapText="1"/>
    </xf>
    <xf numFmtId="41" fontId="16" fillId="0" borderId="42" xfId="1" applyFont="1" applyFill="1" applyBorder="1" applyAlignment="1">
      <alignment horizontal="right" vertical="center" wrapText="1"/>
    </xf>
    <xf numFmtId="41" fontId="15" fillId="4" borderId="42" xfId="1" applyFont="1" applyFill="1" applyBorder="1" applyAlignment="1">
      <alignment horizontal="center" vertical="center" wrapText="1"/>
    </xf>
    <xf numFmtId="49" fontId="23" fillId="4" borderId="42" xfId="0" applyNumberFormat="1" applyFont="1" applyFill="1" applyBorder="1" applyAlignment="1">
      <alignment horizontal="center" vertical="center" wrapText="1"/>
    </xf>
    <xf numFmtId="49" fontId="23" fillId="4" borderId="44" xfId="0" applyNumberFormat="1" applyFont="1" applyFill="1" applyBorder="1" applyAlignment="1">
      <alignment horizontal="center" vertical="center" wrapText="1"/>
    </xf>
    <xf numFmtId="41" fontId="16" fillId="0" borderId="42" xfId="1" applyFont="1" applyBorder="1" applyAlignment="1">
      <alignment horizontal="right" vertical="center" wrapText="1"/>
    </xf>
    <xf numFmtId="41" fontId="16" fillId="0" borderId="9" xfId="1" applyFont="1" applyBorder="1" applyAlignment="1">
      <alignment horizontal="right" vertical="center" wrapText="1"/>
    </xf>
    <xf numFmtId="41" fontId="16" fillId="0" borderId="9" xfId="1" applyFont="1" applyBorder="1" applyAlignment="1">
      <alignment horizontal="center" vertical="center" wrapText="1"/>
    </xf>
    <xf numFmtId="49" fontId="16" fillId="0" borderId="15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177" fontId="31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0" xfId="0" applyFill="1">
      <alignment vertical="center"/>
    </xf>
    <xf numFmtId="49" fontId="16" fillId="0" borderId="42" xfId="0" applyNumberFormat="1" applyFont="1" applyFill="1" applyBorder="1" applyAlignment="1">
      <alignment horizontal="center" vertical="center" wrapText="1"/>
    </xf>
    <xf numFmtId="41" fontId="22" fillId="0" borderId="9" xfId="1" applyFont="1" applyFill="1" applyBorder="1" applyAlignment="1">
      <alignment horizontal="right" vertical="center" wrapText="1"/>
    </xf>
    <xf numFmtId="14" fontId="16" fillId="0" borderId="41" xfId="0" applyNumberFormat="1" applyFont="1" applyFill="1" applyBorder="1" applyAlignment="1">
      <alignment horizontal="center" vertical="center" wrapText="1"/>
    </xf>
    <xf numFmtId="14" fontId="16" fillId="0" borderId="11" xfId="0" applyNumberFormat="1" applyFont="1" applyFill="1" applyBorder="1" applyAlignment="1">
      <alignment horizontal="center" vertical="center" wrapText="1"/>
    </xf>
    <xf numFmtId="49" fontId="16" fillId="0" borderId="10" xfId="0" applyNumberFormat="1" applyFont="1" applyFill="1" applyBorder="1" applyAlignment="1">
      <alignment horizontal="left" vertical="center" wrapText="1"/>
    </xf>
    <xf numFmtId="14" fontId="16" fillId="0" borderId="43" xfId="0" applyNumberFormat="1" applyFont="1" applyFill="1" applyBorder="1" applyAlignment="1">
      <alignment horizontal="center" vertical="center" wrapText="1"/>
    </xf>
    <xf numFmtId="41" fontId="16" fillId="0" borderId="44" xfId="1" applyFont="1" applyFill="1" applyBorder="1" applyAlignment="1">
      <alignment horizontal="right" vertical="center" wrapText="1"/>
    </xf>
    <xf numFmtId="49" fontId="16" fillId="0" borderId="23" xfId="0" applyNumberFormat="1" applyFont="1" applyFill="1" applyBorder="1" applyAlignment="1">
      <alignment horizontal="left" vertical="center" wrapText="1"/>
    </xf>
    <xf numFmtId="14" fontId="16" fillId="0" borderId="45" xfId="0" applyNumberFormat="1" applyFont="1" applyBorder="1" applyAlignment="1">
      <alignment horizontal="center" vertical="center" wrapText="1"/>
    </xf>
    <xf numFmtId="49" fontId="16" fillId="0" borderId="46" xfId="0" applyNumberFormat="1" applyFont="1" applyBorder="1" applyAlignment="1">
      <alignment horizontal="center" vertical="center" wrapText="1"/>
    </xf>
    <xf numFmtId="49" fontId="16" fillId="4" borderId="51" xfId="0" applyNumberFormat="1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shrinkToFit="1"/>
    </xf>
    <xf numFmtId="14" fontId="16" fillId="0" borderId="19" xfId="0" applyNumberFormat="1" applyFont="1" applyBorder="1" applyAlignment="1">
      <alignment horizontal="center" vertical="center" wrapText="1"/>
    </xf>
    <xf numFmtId="49" fontId="23" fillId="4" borderId="20" xfId="0" applyNumberFormat="1" applyFont="1" applyFill="1" applyBorder="1" applyAlignment="1">
      <alignment horizontal="center" vertical="center" wrapText="1"/>
    </xf>
    <xf numFmtId="49" fontId="23" fillId="4" borderId="20" xfId="0" applyNumberFormat="1" applyFont="1" applyFill="1" applyBorder="1" applyAlignment="1">
      <alignment horizontal="center" vertical="center" shrinkToFit="1"/>
    </xf>
    <xf numFmtId="41" fontId="16" fillId="0" borderId="20" xfId="1" applyFont="1" applyBorder="1" applyAlignment="1">
      <alignment horizontal="right" vertical="center" wrapText="1"/>
    </xf>
    <xf numFmtId="49" fontId="23" fillId="0" borderId="21" xfId="0" applyNumberFormat="1" applyFont="1" applyBorder="1" applyAlignment="1">
      <alignment horizontal="center" vertical="center" wrapText="1"/>
    </xf>
    <xf numFmtId="14" fontId="16" fillId="0" borderId="8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41" fontId="16" fillId="0" borderId="46" xfId="1" applyFont="1" applyFill="1" applyBorder="1" applyAlignment="1">
      <alignment horizontal="right" vertical="center" wrapText="1"/>
    </xf>
    <xf numFmtId="49" fontId="16" fillId="0" borderId="44" xfId="0" applyNumberFormat="1" applyFont="1" applyFill="1" applyBorder="1" applyAlignment="1">
      <alignment horizontal="center" vertical="center" wrapText="1"/>
    </xf>
    <xf numFmtId="41" fontId="15" fillId="4" borderId="42" xfId="1" quotePrefix="1" applyFont="1" applyFill="1" applyBorder="1" applyAlignment="1">
      <alignment horizontal="center" vertical="center" wrapText="1"/>
    </xf>
    <xf numFmtId="41" fontId="13" fillId="4" borderId="42" xfId="1" quotePrefix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23" fillId="0" borderId="0" xfId="0" applyFont="1" applyAlignment="1">
      <alignment horizontal="center" vertical="center"/>
    </xf>
    <xf numFmtId="41" fontId="16" fillId="0" borderId="0" xfId="1" applyFont="1" applyAlignment="1">
      <alignment horizontal="right" vertical="center"/>
    </xf>
    <xf numFmtId="0" fontId="23" fillId="0" borderId="42" xfId="0" applyFont="1" applyBorder="1" applyAlignment="1">
      <alignment horizontal="center" vertical="center"/>
    </xf>
    <xf numFmtId="41" fontId="16" fillId="0" borderId="42" xfId="1" applyFont="1" applyBorder="1" applyAlignment="1">
      <alignment horizontal="right" vertical="center"/>
    </xf>
    <xf numFmtId="0" fontId="16" fillId="0" borderId="15" xfId="0" applyFont="1" applyBorder="1" applyAlignment="1">
      <alignment horizontal="center" vertical="center"/>
    </xf>
    <xf numFmtId="41" fontId="22" fillId="6" borderId="44" xfId="1" applyFont="1" applyFill="1" applyBorder="1" applyAlignment="1">
      <alignment horizontal="right" vertical="center" wrapText="1"/>
    </xf>
    <xf numFmtId="49" fontId="23" fillId="4" borderId="39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shrinkToFit="1"/>
    </xf>
    <xf numFmtId="14" fontId="16" fillId="0" borderId="41" xfId="0" applyNumberFormat="1" applyFont="1" applyBorder="1" applyAlignment="1">
      <alignment horizontal="center" vertical="center"/>
    </xf>
    <xf numFmtId="14" fontId="16" fillId="0" borderId="43" xfId="0" applyNumberFormat="1" applyFont="1" applyBorder="1" applyAlignment="1">
      <alignment horizontal="center" vertical="center"/>
    </xf>
    <xf numFmtId="41" fontId="16" fillId="0" borderId="44" xfId="1" applyFont="1" applyBorder="1" applyAlignment="1">
      <alignment horizontal="right" vertical="center"/>
    </xf>
    <xf numFmtId="0" fontId="23" fillId="0" borderId="4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49" fontId="23" fillId="4" borderId="9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14" fontId="16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41" fontId="16" fillId="0" borderId="9" xfId="1" applyFont="1" applyBorder="1" applyAlignment="1">
      <alignment horizontal="right" vertical="center"/>
    </xf>
    <xf numFmtId="49" fontId="16" fillId="0" borderId="10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41" fontId="16" fillId="0" borderId="42" xfId="1" applyFont="1" applyBorder="1">
      <alignment vertical="center"/>
    </xf>
    <xf numFmtId="41" fontId="16" fillId="0" borderId="44" xfId="1" applyFont="1" applyBorder="1">
      <alignment vertical="center"/>
    </xf>
    <xf numFmtId="0" fontId="16" fillId="0" borderId="44" xfId="0" applyFont="1" applyFill="1" applyBorder="1" applyAlignment="1">
      <alignment horizontal="center" vertical="center"/>
    </xf>
    <xf numFmtId="14" fontId="16" fillId="0" borderId="45" xfId="0" applyNumberFormat="1" applyFont="1" applyBorder="1" applyAlignment="1">
      <alignment horizontal="center" vertical="center"/>
    </xf>
    <xf numFmtId="177" fontId="22" fillId="3" borderId="6" xfId="0" applyNumberFormat="1" applyFont="1" applyFill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/>
    </xf>
    <xf numFmtId="41" fontId="16" fillId="3" borderId="9" xfId="1" applyFont="1" applyFill="1" applyBorder="1" applyAlignment="1">
      <alignment horizontal="right" vertical="center" wrapText="1"/>
    </xf>
    <xf numFmtId="41" fontId="16" fillId="0" borderId="9" xfId="1" applyFont="1" applyBorder="1">
      <alignment vertical="center"/>
    </xf>
    <xf numFmtId="41" fontId="16" fillId="0" borderId="15" xfId="0" applyNumberFormat="1" applyFont="1" applyBorder="1">
      <alignment vertical="center"/>
    </xf>
    <xf numFmtId="41" fontId="16" fillId="0" borderId="39" xfId="1" applyFont="1" applyBorder="1">
      <alignment vertical="center"/>
    </xf>
    <xf numFmtId="41" fontId="16" fillId="0" borderId="40" xfId="1" applyFont="1" applyBorder="1">
      <alignment vertical="center"/>
    </xf>
    <xf numFmtId="41" fontId="16" fillId="0" borderId="15" xfId="1" applyFont="1" applyBorder="1">
      <alignment vertical="center"/>
    </xf>
    <xf numFmtId="41" fontId="16" fillId="0" borderId="23" xfId="1" applyFont="1" applyBorder="1">
      <alignment vertical="center"/>
    </xf>
    <xf numFmtId="0" fontId="0" fillId="0" borderId="40" xfId="0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14" fontId="16" fillId="0" borderId="8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1" fontId="16" fillId="0" borderId="17" xfId="1" applyFont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41" fontId="16" fillId="0" borderId="17" xfId="1" applyFont="1" applyBorder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22" fillId="3" borderId="25" xfId="0" applyNumberFormat="1" applyFont="1" applyFill="1" applyBorder="1" applyAlignment="1">
      <alignment horizontal="center" vertical="center" wrapText="1"/>
    </xf>
    <xf numFmtId="49" fontId="22" fillId="3" borderId="27" xfId="0" applyNumberFormat="1" applyFont="1" applyFill="1" applyBorder="1" applyAlignment="1">
      <alignment horizontal="center" vertical="center" wrapText="1"/>
    </xf>
    <xf numFmtId="49" fontId="22" fillId="3" borderId="28" xfId="0" applyNumberFormat="1" applyFont="1" applyFill="1" applyBorder="1" applyAlignment="1">
      <alignment horizontal="center" vertical="center" wrapText="1"/>
    </xf>
    <xf numFmtId="49" fontId="22" fillId="0" borderId="9" xfId="0" applyNumberFormat="1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14" fontId="16" fillId="0" borderId="25" xfId="0" applyNumberFormat="1" applyFont="1" applyFill="1" applyBorder="1" applyAlignment="1">
      <alignment horizontal="center" vertical="center" wrapText="1"/>
    </xf>
    <xf numFmtId="49" fontId="16" fillId="0" borderId="27" xfId="0" applyNumberFormat="1" applyFont="1" applyFill="1" applyBorder="1" applyAlignment="1">
      <alignment horizontal="center" vertical="center" wrapText="1"/>
    </xf>
    <xf numFmtId="41" fontId="16" fillId="0" borderId="27" xfId="1" applyFont="1" applyFill="1" applyBorder="1" applyAlignment="1">
      <alignment horizontal="right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 shrinkToFit="1"/>
    </xf>
    <xf numFmtId="41" fontId="16" fillId="0" borderId="70" xfId="1" applyFont="1" applyBorder="1" applyAlignment="1">
      <alignment horizontal="right" vertical="center" wrapText="1"/>
    </xf>
    <xf numFmtId="49" fontId="23" fillId="4" borderId="63" xfId="0" applyNumberFormat="1" applyFont="1" applyFill="1" applyBorder="1" applyAlignment="1">
      <alignment horizontal="center" vertical="center" wrapText="1"/>
    </xf>
    <xf numFmtId="0" fontId="23" fillId="0" borderId="63" xfId="0" applyFont="1" applyBorder="1" applyAlignment="1">
      <alignment horizontal="center" vertical="center"/>
    </xf>
    <xf numFmtId="41" fontId="23" fillId="0" borderId="44" xfId="1" applyFont="1" applyBorder="1">
      <alignment vertical="center"/>
    </xf>
    <xf numFmtId="41" fontId="16" fillId="0" borderId="39" xfId="1" applyFont="1" applyBorder="1" applyAlignment="1">
      <alignment horizontal="right" vertical="center" wrapText="1"/>
    </xf>
    <xf numFmtId="14" fontId="16" fillId="0" borderId="2" xfId="0" applyNumberFormat="1" applyFont="1" applyBorder="1" applyAlignment="1">
      <alignment horizontal="center" vertical="center"/>
    </xf>
    <xf numFmtId="14" fontId="28" fillId="0" borderId="43" xfId="0" applyNumberFormat="1" applyFont="1" applyBorder="1" applyAlignment="1">
      <alignment horizontal="center" vertical="center"/>
    </xf>
    <xf numFmtId="14" fontId="16" fillId="0" borderId="38" xfId="0" applyNumberFormat="1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14" fontId="28" fillId="0" borderId="38" xfId="0" applyNumberFormat="1" applyFont="1" applyBorder="1" applyAlignment="1">
      <alignment horizontal="center" vertical="center"/>
    </xf>
    <xf numFmtId="41" fontId="23" fillId="0" borderId="39" xfId="1" applyFont="1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41" fontId="28" fillId="0" borderId="42" xfId="1" applyFont="1" applyBorder="1">
      <alignment vertical="center"/>
    </xf>
    <xf numFmtId="41" fontId="16" fillId="0" borderId="46" xfId="1" applyFont="1" applyBorder="1">
      <alignment vertical="center"/>
    </xf>
    <xf numFmtId="0" fontId="23" fillId="0" borderId="46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51" xfId="0" applyFont="1" applyFill="1" applyBorder="1" applyAlignment="1">
      <alignment horizontal="center" vertical="center"/>
    </xf>
    <xf numFmtId="41" fontId="28" fillId="0" borderId="17" xfId="1" applyFont="1" applyBorder="1">
      <alignment vertical="center"/>
    </xf>
    <xf numFmtId="0" fontId="16" fillId="0" borderId="23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0" xfId="0">
      <alignment vertical="center"/>
    </xf>
    <xf numFmtId="0" fontId="17" fillId="0" borderId="4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3" fontId="16" fillId="0" borderId="40" xfId="0" applyNumberFormat="1" applyFont="1" applyBorder="1">
      <alignment vertical="center"/>
    </xf>
    <xf numFmtId="3" fontId="16" fillId="0" borderId="15" xfId="0" applyNumberFormat="1" applyFont="1" applyBorder="1">
      <alignment vertical="center"/>
    </xf>
    <xf numFmtId="3" fontId="16" fillId="0" borderId="10" xfId="0" applyNumberFormat="1" applyFont="1" applyBorder="1">
      <alignment vertical="center"/>
    </xf>
    <xf numFmtId="3" fontId="16" fillId="0" borderId="23" xfId="0" applyNumberFormat="1" applyFont="1" applyBorder="1">
      <alignment vertical="center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3" fontId="16" fillId="0" borderId="51" xfId="0" applyNumberFormat="1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49" fontId="23" fillId="0" borderId="39" xfId="0" applyNumberFormat="1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49" fontId="23" fillId="0" borderId="44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41" fontId="28" fillId="0" borderId="44" xfId="1" applyFont="1" applyBorder="1">
      <alignment vertical="center"/>
    </xf>
    <xf numFmtId="0" fontId="28" fillId="0" borderId="23" xfId="0" applyFont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62" xfId="0" applyFont="1" applyFill="1" applyBorder="1" applyAlignment="1">
      <alignment horizontal="center" vertical="center"/>
    </xf>
    <xf numFmtId="14" fontId="28" fillId="0" borderId="41" xfId="0" applyNumberFormat="1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0" fillId="0" borderId="42" xfId="0" applyBorder="1">
      <alignment vertical="center"/>
    </xf>
    <xf numFmtId="0" fontId="34" fillId="0" borderId="9" xfId="0" applyFont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0" fillId="0" borderId="72" xfId="0" applyBorder="1" applyAlignment="1">
      <alignment horizontal="center" vertical="center" shrinkToFit="1"/>
    </xf>
    <xf numFmtId="14" fontId="36" fillId="0" borderId="41" xfId="0" applyNumberFormat="1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41" fontId="36" fillId="0" borderId="9" xfId="1" applyFont="1" applyBorder="1">
      <alignment vertical="center"/>
    </xf>
    <xf numFmtId="0" fontId="36" fillId="0" borderId="9" xfId="0" applyFont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36" fillId="0" borderId="42" xfId="0" applyFont="1" applyBorder="1" applyAlignment="1">
      <alignment horizontal="center" vertical="center"/>
    </xf>
    <xf numFmtId="49" fontId="36" fillId="0" borderId="42" xfId="0" applyNumberFormat="1" applyFont="1" applyBorder="1" applyAlignment="1">
      <alignment horizontal="center" vertical="center" wrapText="1"/>
    </xf>
    <xf numFmtId="49" fontId="36" fillId="0" borderId="9" xfId="0" applyNumberFormat="1" applyFont="1" applyBorder="1" applyAlignment="1">
      <alignment horizontal="center" vertical="center" wrapText="1"/>
    </xf>
    <xf numFmtId="14" fontId="36" fillId="0" borderId="41" xfId="0" applyNumberFormat="1" applyFont="1" applyBorder="1" applyAlignment="1">
      <alignment horizontal="center" vertical="center" wrapText="1"/>
    </xf>
    <xf numFmtId="14" fontId="36" fillId="0" borderId="43" xfId="0" applyNumberFormat="1" applyFont="1" applyBorder="1" applyAlignment="1">
      <alignment horizontal="center" vertical="center" wrapText="1"/>
    </xf>
    <xf numFmtId="49" fontId="36" fillId="0" borderId="44" xfId="0" applyNumberFormat="1" applyFont="1" applyBorder="1" applyAlignment="1">
      <alignment horizontal="center" vertical="center" wrapText="1"/>
    </xf>
    <xf numFmtId="41" fontId="36" fillId="0" borderId="44" xfId="1" applyFont="1" applyBorder="1">
      <alignment vertical="center"/>
    </xf>
    <xf numFmtId="0" fontId="36" fillId="0" borderId="44" xfId="0" applyFont="1" applyBorder="1" applyAlignment="1">
      <alignment horizontal="center" vertical="center"/>
    </xf>
    <xf numFmtId="0" fontId="36" fillId="0" borderId="23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49" fontId="16" fillId="0" borderId="39" xfId="0" applyNumberFormat="1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/>
    </xf>
    <xf numFmtId="41" fontId="16" fillId="0" borderId="9" xfId="0" applyNumberFormat="1" applyFont="1" applyBorder="1">
      <alignment vertical="center"/>
    </xf>
    <xf numFmtId="41" fontId="16" fillId="0" borderId="42" xfId="0" applyNumberFormat="1" applyFont="1" applyBorder="1">
      <alignment vertical="center"/>
    </xf>
    <xf numFmtId="41" fontId="16" fillId="0" borderId="42" xfId="0" applyNumberFormat="1" applyFont="1" applyFill="1" applyBorder="1">
      <alignment vertical="center"/>
    </xf>
    <xf numFmtId="41" fontId="16" fillId="0" borderId="9" xfId="0" applyNumberFormat="1" applyFont="1" applyFill="1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41" fontId="16" fillId="0" borderId="44" xfId="0" applyNumberFormat="1" applyFont="1" applyBorder="1">
      <alignment vertical="center"/>
    </xf>
    <xf numFmtId="0" fontId="36" fillId="0" borderId="40" xfId="0" applyFont="1" applyFill="1" applyBorder="1" applyAlignment="1">
      <alignment horizontal="center" vertical="center"/>
    </xf>
    <xf numFmtId="49" fontId="16" fillId="0" borderId="20" xfId="0" applyNumberFormat="1" applyFont="1" applyBorder="1" applyAlignment="1">
      <alignment horizontal="center" vertical="center" wrapText="1"/>
    </xf>
    <xf numFmtId="41" fontId="22" fillId="3" borderId="30" xfId="1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41" fontId="16" fillId="0" borderId="39" xfId="0" applyNumberFormat="1" applyFont="1" applyBorder="1">
      <alignment vertical="center"/>
    </xf>
    <xf numFmtId="0" fontId="16" fillId="0" borderId="39" xfId="0" applyFont="1" applyBorder="1" applyAlignment="1">
      <alignment vertical="center"/>
    </xf>
    <xf numFmtId="0" fontId="16" fillId="0" borderId="42" xfId="0" applyFont="1" applyBorder="1" applyAlignment="1">
      <alignment vertical="center"/>
    </xf>
    <xf numFmtId="0" fontId="16" fillId="0" borderId="38" xfId="0" applyFont="1" applyBorder="1" applyAlignment="1">
      <alignment vertical="center"/>
    </xf>
    <xf numFmtId="0" fontId="16" fillId="0" borderId="44" xfId="0" applyFont="1" applyBorder="1" applyAlignment="1">
      <alignment vertical="center"/>
    </xf>
    <xf numFmtId="0" fontId="22" fillId="6" borderId="44" xfId="0" applyFont="1" applyFill="1" applyBorder="1" applyAlignment="1">
      <alignment horizontal="center" vertical="center"/>
    </xf>
    <xf numFmtId="41" fontId="22" fillId="6" borderId="44" xfId="1" applyFont="1" applyFill="1" applyBorder="1" applyAlignment="1">
      <alignment horizontal="center" vertical="center"/>
    </xf>
    <xf numFmtId="41" fontId="16" fillId="0" borderId="63" xfId="0" applyNumberFormat="1" applyFont="1" applyBorder="1">
      <alignment vertical="center"/>
    </xf>
    <xf numFmtId="14" fontId="16" fillId="0" borderId="25" xfId="0" applyNumberFormat="1" applyFont="1" applyBorder="1" applyAlignment="1">
      <alignment horizontal="center" vertical="center" wrapText="1"/>
    </xf>
    <xf numFmtId="49" fontId="23" fillId="4" borderId="27" xfId="0" applyNumberFormat="1" applyFont="1" applyFill="1" applyBorder="1" applyAlignment="1">
      <alignment horizontal="center" vertical="center" wrapText="1"/>
    </xf>
    <xf numFmtId="49" fontId="23" fillId="4" borderId="27" xfId="0" applyNumberFormat="1" applyFont="1" applyFill="1" applyBorder="1" applyAlignment="1">
      <alignment horizontal="center" vertical="center" shrinkToFit="1"/>
    </xf>
    <xf numFmtId="41" fontId="16" fillId="0" borderId="27" xfId="0" applyNumberFormat="1" applyFont="1" applyBorder="1">
      <alignment vertical="center"/>
    </xf>
    <xf numFmtId="49" fontId="23" fillId="0" borderId="28" xfId="0" applyNumberFormat="1" applyFont="1" applyBorder="1" applyAlignment="1">
      <alignment horizontal="center" vertical="center" wrapText="1"/>
    </xf>
    <xf numFmtId="49" fontId="16" fillId="4" borderId="9" xfId="0" applyNumberFormat="1" applyFont="1" applyFill="1" applyBorder="1" applyAlignment="1">
      <alignment horizontal="center" vertical="center" wrapText="1"/>
    </xf>
    <xf numFmtId="41" fontId="16" fillId="4" borderId="9" xfId="1" applyFont="1" applyFill="1" applyBorder="1" applyAlignment="1">
      <alignment horizontal="right" vertical="center" wrapText="1"/>
    </xf>
    <xf numFmtId="41" fontId="22" fillId="0" borderId="44" xfId="1" applyFont="1" applyFill="1" applyBorder="1" applyAlignment="1">
      <alignment horizontal="right" vertical="center" wrapText="1"/>
    </xf>
    <xf numFmtId="41" fontId="16" fillId="0" borderId="39" xfId="1" applyFont="1" applyFill="1" applyBorder="1" applyAlignment="1">
      <alignment horizontal="right" vertical="center" wrapText="1"/>
    </xf>
    <xf numFmtId="41" fontId="14" fillId="6" borderId="27" xfId="1" applyFont="1" applyFill="1" applyBorder="1" applyAlignment="1">
      <alignment horizontal="center" vertical="center" wrapText="1"/>
    </xf>
    <xf numFmtId="41" fontId="14" fillId="5" borderId="42" xfId="1" applyFont="1" applyFill="1" applyBorder="1" applyAlignment="1">
      <alignment horizontal="center" vertical="center"/>
    </xf>
    <xf numFmtId="41" fontId="14" fillId="6" borderId="2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  <xf numFmtId="0" fontId="11" fillId="0" borderId="59" xfId="0" quotePrefix="1" applyFont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41" fontId="2" fillId="0" borderId="0" xfId="1" quotePrefix="1" applyFont="1" applyBorder="1" applyAlignment="1">
      <alignment horizontal="center" vertical="center" wrapText="1"/>
    </xf>
    <xf numFmtId="41" fontId="14" fillId="0" borderId="48" xfId="1" applyFont="1" applyBorder="1" applyAlignment="1">
      <alignment horizontal="center" vertical="center" wrapText="1"/>
    </xf>
    <xf numFmtId="41" fontId="16" fillId="3" borderId="10" xfId="1" applyFont="1" applyFill="1" applyBorder="1" applyAlignment="1">
      <alignment horizontal="right" vertical="center" wrapText="1"/>
    </xf>
    <xf numFmtId="41" fontId="12" fillId="0" borderId="34" xfId="1" applyFont="1" applyBorder="1" applyAlignment="1">
      <alignment horizontal="center" vertical="center" wrapText="1"/>
    </xf>
    <xf numFmtId="41" fontId="15" fillId="5" borderId="21" xfId="1" applyFont="1" applyFill="1" applyBorder="1" applyAlignment="1">
      <alignment horizontal="center" vertical="center" wrapText="1"/>
    </xf>
    <xf numFmtId="41" fontId="16" fillId="0" borderId="9" xfId="1" applyFont="1" applyFill="1" applyBorder="1" applyAlignment="1">
      <alignment horizontal="right" vertical="center" wrapText="1"/>
    </xf>
    <xf numFmtId="0" fontId="17" fillId="0" borderId="10" xfId="0" applyFont="1" applyBorder="1" applyAlignment="1">
      <alignment horizontal="center" vertical="center"/>
    </xf>
    <xf numFmtId="41" fontId="12" fillId="0" borderId="71" xfId="1" applyFont="1" applyBorder="1" applyAlignment="1">
      <alignment horizontal="center" vertical="center"/>
    </xf>
    <xf numFmtId="41" fontId="15" fillId="3" borderId="51" xfId="1" applyFont="1" applyFill="1" applyBorder="1" applyAlignment="1">
      <alignment horizontal="center" vertical="center"/>
    </xf>
    <xf numFmtId="41" fontId="15" fillId="4" borderId="18" xfId="1" applyFont="1" applyFill="1" applyBorder="1" applyAlignment="1">
      <alignment horizontal="center" vertical="center"/>
    </xf>
    <xf numFmtId="41" fontId="15" fillId="5" borderId="15" xfId="1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/>
    </xf>
    <xf numFmtId="41" fontId="17" fillId="0" borderId="0" xfId="0" applyNumberFormat="1" applyFont="1" applyBorder="1">
      <alignment vertical="center"/>
    </xf>
    <xf numFmtId="41" fontId="16" fillId="0" borderId="42" xfId="0" applyNumberFormat="1" applyFont="1" applyBorder="1" applyAlignment="1">
      <alignment horizontal="center" vertical="center"/>
    </xf>
    <xf numFmtId="41" fontId="16" fillId="0" borderId="39" xfId="0" applyNumberFormat="1" applyFont="1" applyBorder="1" applyAlignment="1">
      <alignment horizontal="center" vertical="center"/>
    </xf>
    <xf numFmtId="41" fontId="16" fillId="0" borderId="44" xfId="0" applyNumberFormat="1" applyFont="1" applyBorder="1" applyAlignment="1">
      <alignment horizontal="center" vertical="center"/>
    </xf>
    <xf numFmtId="41" fontId="16" fillId="0" borderId="9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3" fontId="38" fillId="7" borderId="42" xfId="0" applyNumberFormat="1" applyFont="1" applyFill="1" applyBorder="1" applyAlignment="1" applyProtection="1">
      <alignment horizontal="right" vertical="center" wrapText="1"/>
    </xf>
    <xf numFmtId="49" fontId="22" fillId="0" borderId="42" xfId="0" applyNumberFormat="1" applyFont="1" applyBorder="1" applyAlignment="1">
      <alignment horizontal="center" vertical="center" wrapText="1"/>
    </xf>
    <xf numFmtId="3" fontId="38" fillId="7" borderId="39" xfId="0" applyNumberFormat="1" applyFont="1" applyFill="1" applyBorder="1" applyAlignment="1" applyProtection="1">
      <alignment horizontal="right" vertical="center" wrapText="1"/>
    </xf>
    <xf numFmtId="0" fontId="38" fillId="7" borderId="40" xfId="0" applyFont="1" applyFill="1" applyBorder="1" applyAlignment="1" applyProtection="1">
      <alignment horizontal="center" vertical="center" wrapText="1"/>
    </xf>
    <xf numFmtId="14" fontId="38" fillId="7" borderId="41" xfId="0" applyNumberFormat="1" applyFont="1" applyFill="1" applyBorder="1" applyAlignment="1" applyProtection="1">
      <alignment horizontal="center" vertical="center" wrapText="1"/>
    </xf>
    <xf numFmtId="0" fontId="38" fillId="7" borderId="15" xfId="0" applyFont="1" applyFill="1" applyBorder="1" applyAlignment="1" applyProtection="1">
      <alignment horizontal="center" vertical="center" wrapText="1"/>
    </xf>
    <xf numFmtId="14" fontId="39" fillId="7" borderId="41" xfId="0" applyNumberFormat="1" applyFont="1" applyFill="1" applyBorder="1" applyAlignment="1" applyProtection="1">
      <alignment horizontal="center" vertical="center" wrapText="1"/>
    </xf>
    <xf numFmtId="14" fontId="39" fillId="7" borderId="43" xfId="0" applyNumberFormat="1" applyFont="1" applyFill="1" applyBorder="1" applyAlignment="1" applyProtection="1">
      <alignment horizontal="center" vertical="center" wrapText="1"/>
    </xf>
    <xf numFmtId="3" fontId="40" fillId="7" borderId="39" xfId="0" applyNumberFormat="1" applyFont="1" applyFill="1" applyBorder="1" applyAlignment="1" applyProtection="1">
      <alignment horizontal="right" vertical="center" wrapText="1"/>
    </xf>
    <xf numFmtId="3" fontId="40" fillId="7" borderId="42" xfId="0" applyNumberFormat="1" applyFont="1" applyFill="1" applyBorder="1" applyAlignment="1" applyProtection="1">
      <alignment horizontal="right" vertical="center" wrapText="1"/>
    </xf>
    <xf numFmtId="3" fontId="40" fillId="7" borderId="44" xfId="0" applyNumberFormat="1" applyFont="1" applyFill="1" applyBorder="1" applyAlignment="1" applyProtection="1">
      <alignment horizontal="right" vertical="center" wrapText="1"/>
    </xf>
    <xf numFmtId="3" fontId="41" fillId="7" borderId="42" xfId="0" applyNumberFormat="1" applyFont="1" applyFill="1" applyBorder="1" applyAlignment="1" applyProtection="1">
      <alignment horizontal="right" vertical="center" wrapText="1"/>
    </xf>
    <xf numFmtId="0" fontId="16" fillId="0" borderId="3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3" fontId="41" fillId="7" borderId="9" xfId="0" applyNumberFormat="1" applyFont="1" applyFill="1" applyBorder="1" applyAlignment="1" applyProtection="1">
      <alignment horizontal="right" vertical="center" wrapText="1"/>
    </xf>
    <xf numFmtId="3" fontId="42" fillId="7" borderId="9" xfId="0" applyNumberFormat="1" applyFont="1" applyFill="1" applyBorder="1" applyAlignment="1" applyProtection="1">
      <alignment horizontal="right" vertical="center" wrapText="1"/>
    </xf>
    <xf numFmtId="3" fontId="16" fillId="0" borderId="74" xfId="0" applyNumberFormat="1" applyFont="1" applyBorder="1" applyAlignment="1">
      <alignment horizontal="right" vertical="center" wrapText="1"/>
    </xf>
    <xf numFmtId="14" fontId="16" fillId="0" borderId="75" xfId="0" applyNumberFormat="1" applyFont="1" applyBorder="1" applyAlignment="1">
      <alignment horizontal="center" vertical="center" wrapText="1"/>
    </xf>
    <xf numFmtId="3" fontId="16" fillId="0" borderId="76" xfId="0" applyNumberFormat="1" applyFont="1" applyBorder="1" applyAlignment="1">
      <alignment horizontal="right" vertical="center" wrapText="1"/>
    </xf>
    <xf numFmtId="14" fontId="16" fillId="0" borderId="77" xfId="0" applyNumberFormat="1" applyFont="1" applyBorder="1" applyAlignment="1">
      <alignment horizontal="center" vertical="center" wrapText="1"/>
    </xf>
    <xf numFmtId="14" fontId="16" fillId="0" borderId="78" xfId="0" applyNumberFormat="1" applyFont="1" applyBorder="1" applyAlignment="1">
      <alignment horizontal="center" vertical="center" wrapText="1"/>
    </xf>
    <xf numFmtId="3" fontId="16" fillId="0" borderId="79" xfId="0" applyNumberFormat="1" applyFont="1" applyBorder="1" applyAlignment="1">
      <alignment horizontal="right" vertical="center" wrapText="1"/>
    </xf>
    <xf numFmtId="3" fontId="16" fillId="0" borderId="42" xfId="0" applyNumberFormat="1" applyFont="1" applyBorder="1" applyAlignment="1">
      <alignment horizontal="right" vertical="center" wrapText="1"/>
    </xf>
    <xf numFmtId="3" fontId="16" fillId="0" borderId="39" xfId="0" applyNumberFormat="1" applyFont="1" applyBorder="1" applyAlignment="1">
      <alignment horizontal="right" vertical="center" wrapText="1"/>
    </xf>
    <xf numFmtId="0" fontId="10" fillId="0" borderId="0" xfId="0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0" xfId="0" applyNumberFormat="1" applyFont="1" applyBorder="1">
      <alignment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3" fontId="22" fillId="0" borderId="42" xfId="0" applyNumberFormat="1" applyFont="1" applyBorder="1" applyAlignment="1">
      <alignment horizontal="right" vertical="center" wrapText="1"/>
    </xf>
    <xf numFmtId="0" fontId="28" fillId="0" borderId="3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3" fontId="22" fillId="0" borderId="9" xfId="0" applyNumberFormat="1" applyFont="1" applyBorder="1" applyAlignment="1">
      <alignment horizontal="right" vertical="center" wrapText="1"/>
    </xf>
    <xf numFmtId="0" fontId="16" fillId="0" borderId="10" xfId="0" applyFont="1" applyBorder="1" applyAlignment="1">
      <alignment horizontal="center" vertical="center" wrapText="1"/>
    </xf>
    <xf numFmtId="14" fontId="38" fillId="7" borderId="38" xfId="0" applyNumberFormat="1" applyFont="1" applyFill="1" applyBorder="1" applyAlignment="1" applyProtection="1">
      <alignment horizontal="center" vertical="center" wrapText="1"/>
    </xf>
    <xf numFmtId="3" fontId="22" fillId="0" borderId="39" xfId="0" applyNumberFormat="1" applyFont="1" applyBorder="1" applyAlignment="1">
      <alignment horizontal="right" vertical="center" wrapText="1"/>
    </xf>
    <xf numFmtId="14" fontId="38" fillId="7" borderId="43" xfId="0" applyNumberFormat="1" applyFont="1" applyFill="1" applyBorder="1" applyAlignment="1" applyProtection="1">
      <alignment horizontal="center" vertical="center" wrapText="1"/>
    </xf>
    <xf numFmtId="3" fontId="38" fillId="7" borderId="44" xfId="0" applyNumberFormat="1" applyFont="1" applyFill="1" applyBorder="1" applyAlignment="1" applyProtection="1">
      <alignment horizontal="right" vertical="center" wrapText="1"/>
    </xf>
    <xf numFmtId="14" fontId="38" fillId="7" borderId="11" xfId="0" applyNumberFormat="1" applyFont="1" applyFill="1" applyBorder="1" applyAlignment="1" applyProtection="1">
      <alignment horizontal="center" vertical="center" wrapText="1"/>
    </xf>
    <xf numFmtId="3" fontId="38" fillId="7" borderId="9" xfId="0" applyNumberFormat="1" applyFont="1" applyFill="1" applyBorder="1" applyAlignment="1" applyProtection="1">
      <alignment horizontal="right" vertical="center" wrapText="1"/>
    </xf>
    <xf numFmtId="0" fontId="38" fillId="7" borderId="10" xfId="0" applyFont="1" applyFill="1" applyBorder="1" applyAlignment="1" applyProtection="1">
      <alignment horizontal="center" vertical="center" wrapText="1"/>
    </xf>
    <xf numFmtId="0" fontId="0" fillId="0" borderId="42" xfId="0" applyBorder="1" applyAlignment="1">
      <alignment horizontal="center" vertical="center"/>
    </xf>
    <xf numFmtId="3" fontId="16" fillId="0" borderId="9" xfId="0" applyNumberFormat="1" applyFont="1" applyBorder="1" applyAlignment="1">
      <alignment horizontal="right" vertical="center" wrapText="1"/>
    </xf>
    <xf numFmtId="0" fontId="28" fillId="0" borderId="9" xfId="0" applyFont="1" applyBorder="1" applyAlignment="1">
      <alignment horizontal="center" vertical="center"/>
    </xf>
    <xf numFmtId="0" fontId="16" fillId="0" borderId="63" xfId="0" applyFont="1" applyFill="1" applyBorder="1" applyAlignment="1">
      <alignment horizontal="center" vertical="center"/>
    </xf>
    <xf numFmtId="0" fontId="17" fillId="0" borderId="63" xfId="0" applyFont="1" applyBorder="1" applyAlignment="1">
      <alignment horizontal="center" vertical="center"/>
    </xf>
    <xf numFmtId="0" fontId="17" fillId="0" borderId="63" xfId="0" applyFont="1" applyFill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38" fillId="7" borderId="42" xfId="0" applyFont="1" applyFill="1" applyBorder="1" applyAlignment="1" applyProtection="1">
      <alignment horizontal="right" vertical="center" wrapText="1"/>
    </xf>
    <xf numFmtId="0" fontId="38" fillId="7" borderId="39" xfId="0" applyFont="1" applyFill="1" applyBorder="1" applyAlignment="1" applyProtection="1">
      <alignment horizontal="right" vertical="center" wrapText="1"/>
    </xf>
    <xf numFmtId="49" fontId="16" fillId="0" borderId="63" xfId="0" applyNumberFormat="1" applyFont="1" applyBorder="1" applyAlignment="1">
      <alignment horizontal="center" vertical="center" wrapText="1"/>
    </xf>
    <xf numFmtId="3" fontId="38" fillId="7" borderId="63" xfId="0" applyNumberFormat="1" applyFont="1" applyFill="1" applyBorder="1" applyAlignment="1" applyProtection="1">
      <alignment horizontal="right" vertical="center" wrapText="1"/>
    </xf>
    <xf numFmtId="3" fontId="38" fillId="7" borderId="39" xfId="0" applyNumberFormat="1" applyFont="1" applyFill="1" applyBorder="1" applyAlignment="1" applyProtection="1">
      <alignment horizontal="center" vertical="center" wrapText="1"/>
    </xf>
    <xf numFmtId="3" fontId="38" fillId="7" borderId="42" xfId="0" applyNumberFormat="1" applyFont="1" applyFill="1" applyBorder="1" applyAlignment="1" applyProtection="1">
      <alignment horizontal="center" vertical="center" wrapText="1"/>
    </xf>
    <xf numFmtId="3" fontId="38" fillId="7" borderId="44" xfId="0" applyNumberFormat="1" applyFont="1" applyFill="1" applyBorder="1" applyAlignment="1" applyProtection="1">
      <alignment horizontal="center" vertical="center" wrapText="1"/>
    </xf>
    <xf numFmtId="49" fontId="22" fillId="0" borderId="39" xfId="0" applyNumberFormat="1" applyFont="1" applyBorder="1" applyAlignment="1">
      <alignment horizontal="center" vertical="center" wrapText="1"/>
    </xf>
    <xf numFmtId="3" fontId="38" fillId="7" borderId="17" xfId="0" applyNumberFormat="1" applyFont="1" applyFill="1" applyBorder="1" applyAlignment="1" applyProtection="1">
      <alignment horizontal="right" vertical="center" wrapText="1"/>
    </xf>
    <xf numFmtId="0" fontId="16" fillId="0" borderId="9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178" fontId="22" fillId="3" borderId="28" xfId="0" applyNumberFormat="1" applyFont="1" applyFill="1" applyBorder="1" applyAlignment="1">
      <alignment horizontal="center" vertical="center" wrapText="1"/>
    </xf>
    <xf numFmtId="178" fontId="16" fillId="0" borderId="40" xfId="1" applyNumberFormat="1" applyFont="1" applyBorder="1">
      <alignment vertical="center"/>
    </xf>
    <xf numFmtId="178" fontId="16" fillId="0" borderId="15" xfId="1" applyNumberFormat="1" applyFont="1" applyBorder="1">
      <alignment vertical="center"/>
    </xf>
    <xf numFmtId="178" fontId="16" fillId="0" borderId="23" xfId="1" applyNumberFormat="1" applyFont="1" applyBorder="1">
      <alignment vertical="center"/>
    </xf>
    <xf numFmtId="178" fontId="17" fillId="0" borderId="40" xfId="0" applyNumberFormat="1" applyFont="1" applyBorder="1">
      <alignment vertical="center"/>
    </xf>
    <xf numFmtId="178" fontId="17" fillId="0" borderId="15" xfId="0" applyNumberFormat="1" applyFont="1" applyBorder="1">
      <alignment vertical="center"/>
    </xf>
    <xf numFmtId="178" fontId="16" fillId="0" borderId="10" xfId="1" applyNumberFormat="1" applyFont="1" applyBorder="1">
      <alignment vertical="center"/>
    </xf>
    <xf numFmtId="178" fontId="17" fillId="0" borderId="23" xfId="0" applyNumberFormat="1" applyFont="1" applyBorder="1">
      <alignment vertical="center"/>
    </xf>
    <xf numFmtId="178" fontId="17" fillId="0" borderId="10" xfId="0" applyNumberFormat="1" applyFont="1" applyBorder="1">
      <alignment vertical="center"/>
    </xf>
    <xf numFmtId="178" fontId="16" fillId="0" borderId="15" xfId="0" applyNumberFormat="1" applyFont="1" applyBorder="1">
      <alignment vertical="center"/>
    </xf>
    <xf numFmtId="178" fontId="16" fillId="0" borderId="23" xfId="0" applyNumberFormat="1" applyFont="1" applyBorder="1">
      <alignment vertical="center"/>
    </xf>
    <xf numFmtId="178" fontId="17" fillId="0" borderId="64" xfId="0" applyNumberFormat="1" applyFont="1" applyBorder="1">
      <alignment vertical="center"/>
    </xf>
    <xf numFmtId="178" fontId="23" fillId="0" borderId="15" xfId="0" applyNumberFormat="1" applyFont="1" applyBorder="1">
      <alignment vertical="center"/>
    </xf>
    <xf numFmtId="178" fontId="23" fillId="0" borderId="15" xfId="0" applyNumberFormat="1" applyFont="1" applyBorder="1" applyAlignment="1">
      <alignment horizontal="right" vertical="center"/>
    </xf>
    <xf numFmtId="178" fontId="14" fillId="3" borderId="39" xfId="0" applyNumberFormat="1" applyFont="1" applyFill="1" applyBorder="1" applyAlignment="1">
      <alignment horizontal="center" vertical="center" wrapText="1"/>
    </xf>
    <xf numFmtId="14" fontId="39" fillId="7" borderId="38" xfId="0" applyNumberFormat="1" applyFont="1" applyFill="1" applyBorder="1" applyAlignment="1" applyProtection="1">
      <alignment horizontal="center" vertical="center" wrapText="1"/>
    </xf>
    <xf numFmtId="0" fontId="6" fillId="0" borderId="39" xfId="0" applyFont="1" applyBorder="1" applyAlignment="1">
      <alignment horizontal="center" vertical="center" shrinkToFit="1"/>
    </xf>
    <xf numFmtId="3" fontId="39" fillId="7" borderId="39" xfId="0" applyNumberFormat="1" applyFont="1" applyFill="1" applyBorder="1" applyAlignment="1" applyProtection="1">
      <alignment horizontal="right" vertical="center" wrapText="1"/>
    </xf>
    <xf numFmtId="0" fontId="6" fillId="0" borderId="42" xfId="0" applyFont="1" applyBorder="1" applyAlignment="1">
      <alignment horizontal="center" vertical="center" shrinkToFit="1"/>
    </xf>
    <xf numFmtId="3" fontId="39" fillId="7" borderId="42" xfId="0" applyNumberFormat="1" applyFont="1" applyFill="1" applyBorder="1" applyAlignment="1" applyProtection="1">
      <alignment horizontal="right" vertical="center" wrapText="1"/>
    </xf>
    <xf numFmtId="14" fontId="43" fillId="7" borderId="38" xfId="0" applyNumberFormat="1" applyFont="1" applyFill="1" applyBorder="1" applyAlignment="1" applyProtection="1">
      <alignment horizontal="center" vertical="center" wrapText="1"/>
    </xf>
    <xf numFmtId="3" fontId="43" fillId="7" borderId="39" xfId="0" applyNumberFormat="1" applyFont="1" applyFill="1" applyBorder="1" applyAlignment="1" applyProtection="1">
      <alignment horizontal="right" vertical="center" wrapText="1"/>
    </xf>
    <xf numFmtId="14" fontId="43" fillId="7" borderId="41" xfId="0" applyNumberFormat="1" applyFont="1" applyFill="1" applyBorder="1" applyAlignment="1" applyProtection="1">
      <alignment horizontal="center" vertical="center" wrapText="1"/>
    </xf>
    <xf numFmtId="3" fontId="43" fillId="7" borderId="42" xfId="0" applyNumberFormat="1" applyFont="1" applyFill="1" applyBorder="1" applyAlignment="1" applyProtection="1">
      <alignment horizontal="right" vertical="center" wrapText="1"/>
    </xf>
    <xf numFmtId="3" fontId="38" fillId="7" borderId="9" xfId="0" applyNumberFormat="1" applyFont="1" applyFill="1" applyBorder="1" applyAlignment="1" applyProtection="1">
      <alignment horizontal="center" vertical="center" wrapText="1"/>
    </xf>
    <xf numFmtId="3" fontId="43" fillId="7" borderId="39" xfId="0" applyNumberFormat="1" applyFont="1" applyFill="1" applyBorder="1" applyAlignment="1" applyProtection="1">
      <alignment horizontal="center" vertical="center" wrapText="1"/>
    </xf>
    <xf numFmtId="0" fontId="44" fillId="0" borderId="40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/>
    </xf>
    <xf numFmtId="3" fontId="43" fillId="7" borderId="42" xfId="0" applyNumberFormat="1" applyFont="1" applyFill="1" applyBorder="1" applyAlignment="1" applyProtection="1">
      <alignment horizontal="center" vertical="center" wrapText="1"/>
    </xf>
    <xf numFmtId="0" fontId="44" fillId="0" borderId="23" xfId="0" applyFont="1" applyFill="1" applyBorder="1" applyAlignment="1">
      <alignment horizontal="center" vertical="center"/>
    </xf>
    <xf numFmtId="178" fontId="23" fillId="0" borderId="10" xfId="0" applyNumberFormat="1" applyFont="1" applyBorder="1">
      <alignment vertical="center"/>
    </xf>
    <xf numFmtId="0" fontId="23" fillId="0" borderId="4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78" fontId="17" fillId="0" borderId="80" xfId="0" applyNumberFormat="1" applyFont="1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3" fontId="23" fillId="0" borderId="9" xfId="0" applyNumberFormat="1" applyFont="1" applyBorder="1" applyAlignment="1">
      <alignment horizontal="right" vertical="center" wrapText="1"/>
    </xf>
    <xf numFmtId="3" fontId="42" fillId="7" borderId="42" xfId="0" applyNumberFormat="1" applyFont="1" applyFill="1" applyBorder="1" applyAlignment="1" applyProtection="1">
      <alignment horizontal="right" vertical="center" wrapText="1"/>
    </xf>
    <xf numFmtId="14" fontId="43" fillId="7" borderId="11" xfId="0" applyNumberFormat="1" applyFont="1" applyFill="1" applyBorder="1" applyAlignment="1" applyProtection="1">
      <alignment horizontal="center" vertical="center" wrapText="1"/>
    </xf>
    <xf numFmtId="0" fontId="44" fillId="0" borderId="10" xfId="0" applyFont="1" applyFill="1" applyBorder="1" applyAlignment="1">
      <alignment horizontal="center" vertical="center"/>
    </xf>
    <xf numFmtId="3" fontId="42" fillId="7" borderId="39" xfId="0" applyNumberFormat="1" applyFont="1" applyFill="1" applyBorder="1" applyAlignment="1" applyProtection="1">
      <alignment horizontal="right" vertical="center" wrapText="1"/>
    </xf>
    <xf numFmtId="14" fontId="39" fillId="7" borderId="11" xfId="0" applyNumberFormat="1" applyFont="1" applyFill="1" applyBorder="1" applyAlignment="1" applyProtection="1">
      <alignment horizontal="center" vertical="center" wrapText="1"/>
    </xf>
    <xf numFmtId="0" fontId="6" fillId="0" borderId="9" xfId="0" applyFont="1" applyBorder="1" applyAlignment="1">
      <alignment horizontal="center" vertical="center" shrinkToFit="1"/>
    </xf>
    <xf numFmtId="3" fontId="39" fillId="7" borderId="9" xfId="0" applyNumberFormat="1" applyFont="1" applyFill="1" applyBorder="1" applyAlignment="1" applyProtection="1">
      <alignment horizontal="right" vertical="center" wrapText="1"/>
    </xf>
    <xf numFmtId="0" fontId="8" fillId="0" borderId="39" xfId="0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right" vertical="center" wrapText="1"/>
    </xf>
    <xf numFmtId="3" fontId="16" fillId="0" borderId="17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shrinkToFit="1"/>
    </xf>
    <xf numFmtId="3" fontId="43" fillId="7" borderId="9" xfId="0" applyNumberFormat="1" applyFont="1" applyFill="1" applyBorder="1" applyAlignment="1" applyProtection="1">
      <alignment horizontal="right" vertical="center" wrapText="1"/>
    </xf>
    <xf numFmtId="0" fontId="23" fillId="0" borderId="10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/>
    </xf>
    <xf numFmtId="49" fontId="28" fillId="0" borderId="42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49" fontId="28" fillId="0" borderId="44" xfId="0" applyNumberFormat="1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/>
    </xf>
    <xf numFmtId="14" fontId="46" fillId="7" borderId="38" xfId="0" applyNumberFormat="1" applyFont="1" applyFill="1" applyBorder="1" applyAlignment="1" applyProtection="1">
      <alignment horizontal="center" vertical="center" wrapText="1"/>
    </xf>
    <xf numFmtId="0" fontId="28" fillId="0" borderId="39" xfId="0" applyFont="1" applyBorder="1" applyAlignment="1">
      <alignment horizontal="center" vertical="center" shrinkToFit="1"/>
    </xf>
    <xf numFmtId="3" fontId="46" fillId="7" borderId="39" xfId="0" applyNumberFormat="1" applyFont="1" applyFill="1" applyBorder="1" applyAlignment="1" applyProtection="1">
      <alignment horizontal="right" vertical="center" wrapText="1"/>
    </xf>
    <xf numFmtId="14" fontId="46" fillId="7" borderId="41" xfId="0" applyNumberFormat="1" applyFont="1" applyFill="1" applyBorder="1" applyAlignment="1" applyProtection="1">
      <alignment horizontal="center" vertical="center" wrapText="1"/>
    </xf>
    <xf numFmtId="0" fontId="28" fillId="0" borderId="42" xfId="0" applyFont="1" applyBorder="1" applyAlignment="1">
      <alignment horizontal="center" vertical="center" shrinkToFit="1"/>
    </xf>
    <xf numFmtId="3" fontId="46" fillId="7" borderId="42" xfId="0" applyNumberFormat="1" applyFont="1" applyFill="1" applyBorder="1" applyAlignment="1" applyProtection="1">
      <alignment horizontal="right" vertical="center" wrapText="1"/>
    </xf>
    <xf numFmtId="14" fontId="46" fillId="7" borderId="43" xfId="0" applyNumberFormat="1" applyFont="1" applyFill="1" applyBorder="1" applyAlignment="1" applyProtection="1">
      <alignment horizontal="center" vertical="center" wrapText="1"/>
    </xf>
    <xf numFmtId="0" fontId="28" fillId="0" borderId="44" xfId="0" applyFont="1" applyBorder="1" applyAlignment="1">
      <alignment horizontal="center" vertical="center" shrinkToFit="1"/>
    </xf>
    <xf numFmtId="3" fontId="46" fillId="7" borderId="44" xfId="0" applyNumberFormat="1" applyFont="1" applyFill="1" applyBorder="1" applyAlignment="1" applyProtection="1">
      <alignment horizontal="right" vertical="center" wrapText="1"/>
    </xf>
    <xf numFmtId="0" fontId="38" fillId="7" borderId="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3" fontId="47" fillId="0" borderId="44" xfId="0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14" fontId="46" fillId="7" borderId="11" xfId="0" applyNumberFormat="1" applyFont="1" applyFill="1" applyBorder="1" applyAlignment="1" applyProtection="1">
      <alignment horizontal="center" vertical="center" wrapText="1"/>
    </xf>
    <xf numFmtId="3" fontId="46" fillId="7" borderId="9" xfId="0" applyNumberFormat="1" applyFont="1" applyFill="1" applyBorder="1" applyAlignment="1" applyProtection="1">
      <alignment horizontal="right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9" fontId="28" fillId="0" borderId="63" xfId="0" applyNumberFormat="1" applyFont="1" applyBorder="1" applyAlignment="1">
      <alignment horizontal="center" vertical="center" wrapText="1"/>
    </xf>
    <xf numFmtId="0" fontId="28" fillId="0" borderId="71" xfId="0" applyFont="1" applyBorder="1" applyAlignment="1">
      <alignment horizontal="center" vertical="center" shrinkToFit="1"/>
    </xf>
    <xf numFmtId="0" fontId="28" fillId="0" borderId="63" xfId="0" applyFont="1" applyBorder="1" applyAlignment="1">
      <alignment horizontal="center" vertical="center"/>
    </xf>
    <xf numFmtId="3" fontId="16" fillId="0" borderId="44" xfId="0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9" fontId="28" fillId="0" borderId="17" xfId="0" applyNumberFormat="1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shrinkToFit="1"/>
    </xf>
    <xf numFmtId="0" fontId="28" fillId="0" borderId="17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5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0" fontId="17" fillId="0" borderId="41" xfId="0" applyFont="1" applyFill="1" applyBorder="1" applyAlignment="1">
      <alignment horizontal="center" vertical="center"/>
    </xf>
    <xf numFmtId="14" fontId="42" fillId="7" borderId="38" xfId="0" applyNumberFormat="1" applyFont="1" applyFill="1" applyBorder="1" applyAlignment="1" applyProtection="1">
      <alignment horizontal="center" vertical="center" wrapText="1"/>
    </xf>
    <xf numFmtId="14" fontId="42" fillId="7" borderId="41" xfId="0" applyNumberFormat="1" applyFont="1" applyFill="1" applyBorder="1" applyAlignment="1" applyProtection="1">
      <alignment horizontal="center" vertical="center" wrapText="1"/>
    </xf>
    <xf numFmtId="0" fontId="17" fillId="0" borderId="42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49" fontId="21" fillId="0" borderId="42" xfId="0" applyNumberFormat="1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178" fontId="28" fillId="0" borderId="0" xfId="1" applyNumberFormat="1" applyFont="1" applyAlignment="1">
      <alignment horizontal="center" vertical="center"/>
    </xf>
    <xf numFmtId="178" fontId="16" fillId="0" borderId="9" xfId="0" applyNumberFormat="1" applyFont="1" applyBorder="1" applyAlignment="1">
      <alignment horizontal="center" vertical="center"/>
    </xf>
    <xf numFmtId="178" fontId="16" fillId="0" borderId="39" xfId="0" applyNumberFormat="1" applyFont="1" applyBorder="1" applyAlignment="1">
      <alignment horizontal="center" vertical="center"/>
    </xf>
    <xf numFmtId="178" fontId="16" fillId="0" borderId="42" xfId="0" applyNumberFormat="1" applyFont="1" applyBorder="1" applyAlignment="1">
      <alignment horizontal="center" vertical="center"/>
    </xf>
    <xf numFmtId="178" fontId="16" fillId="0" borderId="44" xfId="0" applyNumberFormat="1" applyFont="1" applyBorder="1" applyAlignment="1">
      <alignment horizontal="center" vertical="center" wrapText="1"/>
    </xf>
    <xf numFmtId="178" fontId="28" fillId="0" borderId="0" xfId="0" applyNumberFormat="1" applyFont="1" applyAlignment="1">
      <alignment horizontal="center" vertical="center"/>
    </xf>
    <xf numFmtId="41" fontId="16" fillId="0" borderId="39" xfId="1" applyFont="1" applyBorder="1" applyAlignment="1">
      <alignment horizontal="center" vertical="center" wrapText="1"/>
    </xf>
    <xf numFmtId="14" fontId="42" fillId="7" borderId="11" xfId="0" applyNumberFormat="1" applyFont="1" applyFill="1" applyBorder="1" applyAlignment="1" applyProtection="1">
      <alignment horizontal="center" vertical="center" wrapText="1"/>
    </xf>
    <xf numFmtId="41" fontId="15" fillId="4" borderId="11" xfId="1" applyFont="1" applyFill="1" applyBorder="1" applyAlignment="1">
      <alignment horizontal="center" vertical="center" wrapText="1"/>
    </xf>
    <xf numFmtId="41" fontId="15" fillId="4" borderId="54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 vertical="center"/>
    </xf>
    <xf numFmtId="14" fontId="23" fillId="0" borderId="41" xfId="0" applyNumberFormat="1" applyFont="1" applyBorder="1" applyAlignment="1">
      <alignment horizontal="center" vertical="center"/>
    </xf>
    <xf numFmtId="14" fontId="23" fillId="0" borderId="43" xfId="0" applyNumberFormat="1" applyFont="1" applyBorder="1" applyAlignment="1">
      <alignment horizontal="center" vertical="center"/>
    </xf>
    <xf numFmtId="41" fontId="15" fillId="3" borderId="40" xfId="1" applyFont="1" applyFill="1" applyBorder="1" applyAlignment="1">
      <alignment horizontal="center" vertical="center" wrapText="1"/>
    </xf>
    <xf numFmtId="41" fontId="0" fillId="0" borderId="0" xfId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41" fontId="22" fillId="0" borderId="9" xfId="0" applyNumberFormat="1" applyFont="1" applyBorder="1" applyAlignment="1">
      <alignment horizontal="right" vertical="center"/>
    </xf>
    <xf numFmtId="14" fontId="23" fillId="0" borderId="11" xfId="0" applyNumberFormat="1" applyFont="1" applyBorder="1" applyAlignment="1">
      <alignment horizontal="center" vertical="center"/>
    </xf>
    <xf numFmtId="14" fontId="23" fillId="0" borderId="38" xfId="0" applyNumberFormat="1" applyFont="1" applyBorder="1" applyAlignment="1">
      <alignment horizontal="center" vertical="center"/>
    </xf>
    <xf numFmtId="41" fontId="16" fillId="3" borderId="40" xfId="1" applyFont="1" applyFill="1" applyBorder="1" applyAlignment="1">
      <alignment horizontal="center" vertical="center" wrapText="1"/>
    </xf>
    <xf numFmtId="49" fontId="16" fillId="0" borderId="10" xfId="0" applyNumberFormat="1" applyFont="1" applyFill="1" applyBorder="1" applyAlignment="1">
      <alignment horizontal="center" vertical="center" wrapText="1"/>
    </xf>
    <xf numFmtId="14" fontId="38" fillId="7" borderId="45" xfId="0" applyNumberFormat="1" applyFont="1" applyFill="1" applyBorder="1" applyAlignment="1" applyProtection="1">
      <alignment horizontal="center" vertical="center" wrapText="1"/>
    </xf>
    <xf numFmtId="3" fontId="38" fillId="7" borderId="46" xfId="0" applyNumberFormat="1" applyFont="1" applyFill="1" applyBorder="1" applyAlignment="1" applyProtection="1">
      <alignment horizontal="right" vertical="center" wrapText="1"/>
    </xf>
    <xf numFmtId="0" fontId="44" fillId="0" borderId="51" xfId="0" applyFont="1" applyFill="1" applyBorder="1" applyAlignment="1">
      <alignment horizontal="center" vertical="center"/>
    </xf>
    <xf numFmtId="14" fontId="23" fillId="0" borderId="8" xfId="0" applyNumberFormat="1" applyFont="1" applyBorder="1" applyAlignment="1">
      <alignment horizontal="center" vertical="center"/>
    </xf>
    <xf numFmtId="49" fontId="23" fillId="0" borderId="46" xfId="0" applyNumberFormat="1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9" fontId="22" fillId="3" borderId="27" xfId="0" applyNumberFormat="1" applyFont="1" applyFill="1" applyBorder="1" applyAlignment="1">
      <alignment horizontal="center" vertical="center" shrinkToFit="1"/>
    </xf>
    <xf numFmtId="49" fontId="22" fillId="3" borderId="29" xfId="0" applyNumberFormat="1" applyFont="1" applyFill="1" applyBorder="1" applyAlignment="1">
      <alignment horizontal="center" vertical="center" wrapText="1"/>
    </xf>
    <xf numFmtId="49" fontId="22" fillId="3" borderId="34" xfId="0" applyNumberFormat="1" applyFont="1" applyFill="1" applyBorder="1" applyAlignment="1">
      <alignment horizontal="center" vertical="center" wrapText="1"/>
    </xf>
    <xf numFmtId="14" fontId="23" fillId="0" borderId="45" xfId="0" applyNumberFormat="1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41" fontId="0" fillId="0" borderId="9" xfId="0" applyNumberFormat="1" applyFont="1" applyBorder="1">
      <alignment vertical="center"/>
    </xf>
    <xf numFmtId="41" fontId="0" fillId="0" borderId="42" xfId="0" applyNumberFormat="1" applyFont="1" applyBorder="1">
      <alignment vertical="center"/>
    </xf>
    <xf numFmtId="41" fontId="0" fillId="0" borderId="17" xfId="0" applyNumberFormat="1" applyFont="1" applyBorder="1">
      <alignment vertical="center"/>
    </xf>
    <xf numFmtId="41" fontId="16" fillId="0" borderId="20" xfId="0" applyNumberFormat="1" applyFont="1" applyBorder="1">
      <alignment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3" fontId="48" fillId="7" borderId="42" xfId="0" applyNumberFormat="1" applyFont="1" applyFill="1" applyBorder="1" applyAlignment="1" applyProtection="1">
      <alignment horizontal="right" vertical="center" wrapText="1"/>
    </xf>
    <xf numFmtId="0" fontId="39" fillId="7" borderId="40" xfId="0" applyFont="1" applyFill="1" applyBorder="1" applyAlignment="1" applyProtection="1">
      <alignment horizontal="center" vertical="center" wrapText="1"/>
    </xf>
    <xf numFmtId="0" fontId="39" fillId="7" borderId="15" xfId="0" applyFont="1" applyFill="1" applyBorder="1" applyAlignment="1" applyProtection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41" fontId="16" fillId="0" borderId="46" xfId="1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49" fontId="23" fillId="4" borderId="63" xfId="0" applyNumberFormat="1" applyFont="1" applyFill="1" applyBorder="1" applyAlignment="1">
      <alignment horizontal="center" vertical="center" shrinkToFit="1"/>
    </xf>
    <xf numFmtId="49" fontId="23" fillId="0" borderId="64" xfId="0" applyNumberFormat="1" applyFont="1" applyBorder="1" applyAlignment="1">
      <alignment horizontal="center" vertical="center" wrapText="1"/>
    </xf>
    <xf numFmtId="49" fontId="23" fillId="4" borderId="42" xfId="0" applyNumberFormat="1" applyFont="1" applyFill="1" applyBorder="1" applyAlignment="1">
      <alignment horizontal="center" vertical="center" shrinkToFit="1"/>
    </xf>
    <xf numFmtId="49" fontId="23" fillId="0" borderId="15" xfId="0" applyNumberFormat="1" applyFont="1" applyBorder="1" applyAlignment="1">
      <alignment horizontal="center" vertical="center" wrapText="1"/>
    </xf>
    <xf numFmtId="49" fontId="16" fillId="4" borderId="40" xfId="0" applyNumberFormat="1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178" fontId="17" fillId="0" borderId="21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41" fontId="16" fillId="0" borderId="0" xfId="1" applyFont="1" applyFill="1" applyBorder="1" applyAlignment="1">
      <alignment horizontal="right" vertical="center" wrapText="1"/>
    </xf>
    <xf numFmtId="0" fontId="16" fillId="0" borderId="42" xfId="0" applyFont="1" applyFill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14" fontId="38" fillId="7" borderId="8" xfId="0" applyNumberFormat="1" applyFont="1" applyFill="1" applyBorder="1" applyAlignment="1" applyProtection="1">
      <alignment horizontal="center" vertical="center" wrapText="1"/>
    </xf>
    <xf numFmtId="0" fontId="44" fillId="0" borderId="18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9" fontId="16" fillId="0" borderId="17" xfId="0" applyNumberFormat="1" applyFont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17" fillId="0" borderId="46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178" fontId="17" fillId="0" borderId="51" xfId="0" applyNumberFormat="1" applyFont="1" applyBorder="1">
      <alignment vertical="center"/>
    </xf>
    <xf numFmtId="41" fontId="14" fillId="4" borderId="44" xfId="1" applyFont="1" applyFill="1" applyBorder="1" applyAlignment="1">
      <alignment horizontal="right" vertical="center" wrapText="1"/>
    </xf>
    <xf numFmtId="0" fontId="38" fillId="7" borderId="46" xfId="0" applyFont="1" applyFill="1" applyBorder="1" applyAlignment="1" applyProtection="1">
      <alignment horizontal="right" vertical="center" wrapText="1"/>
    </xf>
    <xf numFmtId="178" fontId="16" fillId="0" borderId="46" xfId="0" applyNumberFormat="1" applyFont="1" applyBorder="1" applyAlignment="1">
      <alignment horizontal="center" vertical="center"/>
    </xf>
    <xf numFmtId="178" fontId="22" fillId="6" borderId="42" xfId="0" applyNumberFormat="1" applyFont="1" applyFill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178" fontId="17" fillId="0" borderId="18" xfId="0" applyNumberFormat="1" applyFont="1" applyBorder="1">
      <alignment vertical="center"/>
    </xf>
    <xf numFmtId="0" fontId="16" fillId="0" borderId="1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1" fontId="16" fillId="0" borderId="20" xfId="1" applyFont="1" applyFill="1" applyBorder="1" applyAlignment="1">
      <alignment horizontal="right" vertical="center" wrapText="1"/>
    </xf>
    <xf numFmtId="49" fontId="16" fillId="4" borderId="21" xfId="0" applyNumberFormat="1" applyFont="1" applyFill="1" applyBorder="1" applyAlignment="1">
      <alignment horizontal="center" vertical="center" wrapText="1"/>
    </xf>
    <xf numFmtId="49" fontId="23" fillId="4" borderId="46" xfId="0" applyNumberFormat="1" applyFont="1" applyFill="1" applyBorder="1" applyAlignment="1">
      <alignment horizontal="center" vertical="center" wrapText="1"/>
    </xf>
    <xf numFmtId="49" fontId="23" fillId="4" borderId="46" xfId="0" applyNumberFormat="1" applyFont="1" applyFill="1" applyBorder="1" applyAlignment="1">
      <alignment horizontal="center" vertical="center" shrinkToFit="1"/>
    </xf>
    <xf numFmtId="41" fontId="16" fillId="0" borderId="46" xfId="0" applyNumberFormat="1" applyFont="1" applyBorder="1">
      <alignment vertical="center"/>
    </xf>
    <xf numFmtId="49" fontId="23" fillId="0" borderId="51" xfId="0" applyNumberFormat="1" applyFont="1" applyBorder="1" applyAlignment="1">
      <alignment horizontal="center" vertical="center" wrapText="1"/>
    </xf>
    <xf numFmtId="0" fontId="0" fillId="0" borderId="82" xfId="0" applyBorder="1">
      <alignment vertical="center"/>
    </xf>
    <xf numFmtId="49" fontId="16" fillId="4" borderId="80" xfId="0" applyNumberFormat="1" applyFont="1" applyFill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14" fontId="46" fillId="7" borderId="45" xfId="0" applyNumberFormat="1" applyFont="1" applyFill="1" applyBorder="1" applyAlignment="1" applyProtection="1">
      <alignment horizontal="center" vertical="center" wrapText="1"/>
    </xf>
    <xf numFmtId="49" fontId="28" fillId="0" borderId="46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/>
    </xf>
    <xf numFmtId="3" fontId="46" fillId="7" borderId="46" xfId="0" applyNumberFormat="1" applyFont="1" applyFill="1" applyBorder="1" applyAlignment="1" applyProtection="1">
      <alignment horizontal="right" vertical="center" wrapText="1"/>
    </xf>
    <xf numFmtId="0" fontId="28" fillId="0" borderId="51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1" fontId="14" fillId="5" borderId="27" xfId="1" applyFont="1" applyFill="1" applyBorder="1" applyAlignment="1">
      <alignment horizontal="center" vertical="center" wrapText="1"/>
    </xf>
    <xf numFmtId="41" fontId="4" fillId="5" borderId="29" xfId="1" applyFont="1" applyFill="1" applyBorder="1" applyAlignment="1">
      <alignment horizontal="center" vertical="center"/>
    </xf>
    <xf numFmtId="41" fontId="4" fillId="5" borderId="26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 wrapText="1"/>
    </xf>
    <xf numFmtId="41" fontId="0" fillId="2" borderId="16" xfId="1" applyFont="1" applyFill="1" applyBorder="1" applyAlignment="1">
      <alignment horizontal="center" vertical="center" wrapText="1"/>
    </xf>
    <xf numFmtId="41" fontId="0" fillId="2" borderId="24" xfId="1" applyFont="1" applyFill="1" applyBorder="1" applyAlignment="1">
      <alignment horizontal="center" vertical="center" wrapText="1"/>
    </xf>
    <xf numFmtId="41" fontId="4" fillId="5" borderId="34" xfId="1" applyFont="1" applyFill="1" applyBorder="1" applyAlignment="1">
      <alignment horizontal="center" vertical="center"/>
    </xf>
    <xf numFmtId="41" fontId="0" fillId="2" borderId="10" xfId="1" applyFont="1" applyFill="1" applyBorder="1" applyAlignment="1">
      <alignment horizontal="center" vertical="center"/>
    </xf>
    <xf numFmtId="41" fontId="0" fillId="2" borderId="18" xfId="1" applyFont="1" applyFill="1" applyBorder="1" applyAlignment="1">
      <alignment horizontal="center" vertical="center"/>
    </xf>
    <xf numFmtId="41" fontId="0" fillId="2" borderId="21" xfId="1" applyFont="1" applyFill="1" applyBorder="1" applyAlignment="1">
      <alignment horizontal="center" vertical="center"/>
    </xf>
    <xf numFmtId="41" fontId="7" fillId="5" borderId="32" xfId="1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41" fontId="7" fillId="5" borderId="33" xfId="1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 wrapText="1"/>
    </xf>
    <xf numFmtId="41" fontId="0" fillId="2" borderId="13" xfId="1" applyFont="1" applyFill="1" applyBorder="1" applyAlignment="1">
      <alignment horizontal="center" vertical="center" wrapText="1"/>
    </xf>
    <xf numFmtId="41" fontId="0" fillId="2" borderId="14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41" fontId="0" fillId="2" borderId="6" xfId="1" applyFont="1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/>
    </xf>
    <xf numFmtId="41" fontId="0" fillId="2" borderId="11" xfId="1" applyFont="1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41" fontId="0" fillId="2" borderId="19" xfId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 wrapText="1"/>
    </xf>
    <xf numFmtId="41" fontId="5" fillId="0" borderId="13" xfId="1" applyFont="1" applyBorder="1">
      <alignment vertical="center"/>
    </xf>
    <xf numFmtId="41" fontId="5" fillId="0" borderId="14" xfId="1" applyFont="1" applyBorder="1">
      <alignment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horizontal="center" vertical="center"/>
    </xf>
    <xf numFmtId="41" fontId="5" fillId="2" borderId="14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 wrapText="1"/>
    </xf>
    <xf numFmtId="41" fontId="0" fillId="2" borderId="17" xfId="1" applyFont="1" applyFill="1" applyBorder="1" applyAlignment="1">
      <alignment horizontal="center" vertical="center" wrapText="1"/>
    </xf>
    <xf numFmtId="41" fontId="0" fillId="2" borderId="20" xfId="1" applyFont="1" applyFill="1" applyBorder="1" applyAlignment="1">
      <alignment horizontal="center" vertical="center" wrapText="1"/>
    </xf>
    <xf numFmtId="41" fontId="0" fillId="2" borderId="10" xfId="1" applyFont="1" applyFill="1" applyBorder="1" applyAlignment="1">
      <alignment horizontal="center" vertical="center" wrapText="1"/>
    </xf>
    <xf numFmtId="41" fontId="0" fillId="2" borderId="18" xfId="1" applyFont="1" applyFill="1" applyBorder="1" applyAlignment="1">
      <alignment horizontal="center" vertical="center" wrapText="1"/>
    </xf>
    <xf numFmtId="41" fontId="0" fillId="2" borderId="21" xfId="1" applyFont="1" applyFill="1" applyBorder="1" applyAlignment="1">
      <alignment horizontal="center" vertical="center" wrapText="1"/>
    </xf>
    <xf numFmtId="41" fontId="5" fillId="2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 wrapText="1"/>
    </xf>
    <xf numFmtId="41" fontId="5" fillId="2" borderId="5" xfId="1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 wrapText="1"/>
    </xf>
    <xf numFmtId="41" fontId="4" fillId="2" borderId="16" xfId="1" applyFont="1" applyFill="1" applyBorder="1" applyAlignment="1">
      <alignment horizontal="center" vertical="center" wrapText="1"/>
    </xf>
    <xf numFmtId="41" fontId="4" fillId="2" borderId="24" xfId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41" fontId="5" fillId="2" borderId="17" xfId="1" applyFont="1" applyFill="1" applyBorder="1" applyAlignment="1">
      <alignment horizontal="center" vertical="center" wrapText="1"/>
    </xf>
    <xf numFmtId="41" fontId="5" fillId="2" borderId="20" xfId="1" applyFont="1" applyFill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41" fontId="5" fillId="2" borderId="18" xfId="1" applyFont="1" applyFill="1" applyBorder="1" applyAlignment="1">
      <alignment horizontal="center" vertical="center"/>
    </xf>
    <xf numFmtId="41" fontId="5" fillId="2" borderId="21" xfId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9" xfId="1" applyFont="1" applyFill="1" applyBorder="1" applyAlignment="1">
      <alignment horizontal="center" vertical="center"/>
    </xf>
    <xf numFmtId="41" fontId="15" fillId="3" borderId="55" xfId="1" applyFont="1" applyFill="1" applyBorder="1" applyAlignment="1">
      <alignment horizontal="center" vertical="center" wrapText="1"/>
    </xf>
    <xf numFmtId="41" fontId="15" fillId="3" borderId="14" xfId="1" applyFont="1" applyFill="1" applyBorder="1" applyAlignment="1">
      <alignment horizontal="center" vertical="center" wrapText="1"/>
    </xf>
    <xf numFmtId="41" fontId="14" fillId="5" borderId="19" xfId="1" applyFont="1" applyFill="1" applyBorder="1" applyAlignment="1">
      <alignment horizontal="center" vertical="center" wrapText="1"/>
    </xf>
    <xf numFmtId="41" fontId="14" fillId="5" borderId="20" xfId="1" applyFont="1" applyFill="1" applyBorder="1" applyAlignment="1">
      <alignment horizontal="center" vertical="center" wrapText="1"/>
    </xf>
    <xf numFmtId="41" fontId="14" fillId="6" borderId="25" xfId="1" applyFont="1" applyFill="1" applyBorder="1" applyAlignment="1">
      <alignment horizontal="center" vertical="center" wrapText="1"/>
    </xf>
    <xf numFmtId="41" fontId="14" fillId="6" borderId="27" xfId="1" applyFont="1" applyFill="1" applyBorder="1" applyAlignment="1">
      <alignment horizontal="center" vertical="center" wrapText="1"/>
    </xf>
    <xf numFmtId="41" fontId="15" fillId="3" borderId="6" xfId="1" applyFont="1" applyFill="1" applyBorder="1" applyAlignment="1">
      <alignment horizontal="center" vertical="center" wrapText="1"/>
    </xf>
    <xf numFmtId="41" fontId="15" fillId="3" borderId="67" xfId="1" applyFont="1" applyFill="1" applyBorder="1" applyAlignment="1">
      <alignment horizontal="center" vertical="center" wrapText="1"/>
    </xf>
    <xf numFmtId="41" fontId="15" fillId="4" borderId="11" xfId="1" applyFont="1" applyFill="1" applyBorder="1" applyAlignment="1">
      <alignment horizontal="center" vertical="center" wrapText="1"/>
    </xf>
    <xf numFmtId="41" fontId="15" fillId="4" borderId="8" xfId="1" applyFont="1" applyFill="1" applyBorder="1" applyAlignment="1">
      <alignment horizontal="center" vertical="center" wrapText="1"/>
    </xf>
    <xf numFmtId="41" fontId="15" fillId="4" borderId="45" xfId="1" applyFont="1" applyFill="1" applyBorder="1" applyAlignment="1">
      <alignment horizontal="center" vertical="center" wrapText="1"/>
    </xf>
    <xf numFmtId="41" fontId="15" fillId="4" borderId="54" xfId="1" applyFont="1" applyFill="1" applyBorder="1" applyAlignment="1">
      <alignment horizontal="center" vertical="center" wrapText="1"/>
    </xf>
    <xf numFmtId="41" fontId="15" fillId="4" borderId="59" xfId="1" applyFont="1" applyFill="1" applyBorder="1" applyAlignment="1">
      <alignment horizontal="center" vertical="center" wrapText="1"/>
    </xf>
    <xf numFmtId="41" fontId="15" fillId="4" borderId="49" xfId="1" applyFont="1" applyFill="1" applyBorder="1" applyAlignment="1">
      <alignment horizontal="center" vertical="center" wrapText="1"/>
    </xf>
    <xf numFmtId="176" fontId="11" fillId="0" borderId="36" xfId="0" applyNumberFormat="1" applyFont="1" applyBorder="1" applyAlignment="1">
      <alignment horizontal="left" vertical="center"/>
    </xf>
    <xf numFmtId="176" fontId="11" fillId="0" borderId="26" xfId="0" applyNumberFormat="1" applyFont="1" applyBorder="1" applyAlignment="1">
      <alignment horizontal="left" vertical="center"/>
    </xf>
    <xf numFmtId="41" fontId="14" fillId="2" borderId="36" xfId="1" applyFont="1" applyFill="1" applyBorder="1" applyAlignment="1">
      <alignment horizontal="center" vertical="center" wrapText="1"/>
    </xf>
    <xf numFmtId="41" fontId="14" fillId="2" borderId="37" xfId="1" applyFont="1" applyFill="1" applyBorder="1" applyAlignment="1">
      <alignment horizontal="center" vertical="center" wrapText="1"/>
    </xf>
    <xf numFmtId="0" fontId="2" fillId="0" borderId="69" xfId="0" applyFont="1" applyBorder="1" applyAlignment="1">
      <alignment horizontal="left" vertical="center"/>
    </xf>
    <xf numFmtId="0" fontId="2" fillId="0" borderId="71" xfId="0" quotePrefix="1" applyFont="1" applyBorder="1" applyAlignment="1">
      <alignment horizontal="left" vertical="center"/>
    </xf>
    <xf numFmtId="0" fontId="2" fillId="0" borderId="73" xfId="0" quotePrefix="1" applyFont="1" applyBorder="1" applyAlignment="1">
      <alignment horizontal="left" vertical="center"/>
    </xf>
    <xf numFmtId="176" fontId="14" fillId="3" borderId="38" xfId="0" applyNumberFormat="1" applyFont="1" applyFill="1" applyBorder="1" applyAlignment="1">
      <alignment horizontal="center" vertical="center" wrapText="1"/>
    </xf>
    <xf numFmtId="176" fontId="14" fillId="3" borderId="41" xfId="0" applyNumberFormat="1" applyFont="1" applyFill="1" applyBorder="1" applyAlignment="1">
      <alignment horizontal="center" vertical="center" wrapText="1"/>
    </xf>
    <xf numFmtId="176" fontId="14" fillId="3" borderId="11" xfId="0" applyNumberFormat="1" applyFont="1" applyFill="1" applyBorder="1" applyAlignment="1">
      <alignment horizontal="center" vertical="center" wrapText="1"/>
    </xf>
    <xf numFmtId="176" fontId="14" fillId="3" borderId="43" xfId="0" applyNumberFormat="1" applyFont="1" applyFill="1" applyBorder="1" applyAlignment="1">
      <alignment horizontal="center" vertical="center" wrapText="1"/>
    </xf>
    <xf numFmtId="176" fontId="14" fillId="3" borderId="45" xfId="0" applyNumberFormat="1" applyFont="1" applyFill="1" applyBorder="1" applyAlignment="1">
      <alignment horizontal="center" vertical="center" wrapText="1"/>
    </xf>
    <xf numFmtId="176" fontId="14" fillId="3" borderId="41" xfId="0" quotePrefix="1" applyNumberFormat="1" applyFont="1" applyFill="1" applyBorder="1" applyAlignment="1">
      <alignment horizontal="center" vertical="center" wrapText="1"/>
    </xf>
    <xf numFmtId="176" fontId="14" fillId="3" borderId="11" xfId="0" quotePrefix="1" applyNumberFormat="1" applyFont="1" applyFill="1" applyBorder="1" applyAlignment="1">
      <alignment horizontal="center" vertical="center" wrapText="1"/>
    </xf>
    <xf numFmtId="41" fontId="13" fillId="0" borderId="47" xfId="1" applyFont="1" applyBorder="1" applyAlignment="1">
      <alignment horizontal="center" vertical="center" wrapText="1"/>
    </xf>
    <xf numFmtId="41" fontId="13" fillId="0" borderId="0" xfId="1" applyFont="1" applyBorder="1" applyAlignment="1">
      <alignment horizontal="center" vertical="center" wrapText="1"/>
    </xf>
    <xf numFmtId="41" fontId="13" fillId="0" borderId="48" xfId="1" applyFont="1" applyBorder="1" applyAlignment="1">
      <alignment horizontal="center" vertical="center" wrapText="1"/>
    </xf>
    <xf numFmtId="41" fontId="13" fillId="0" borderId="31" xfId="1" applyFont="1" applyBorder="1" applyAlignment="1">
      <alignment horizontal="center" vertical="center" wrapText="1"/>
    </xf>
    <xf numFmtId="41" fontId="13" fillId="0" borderId="1" xfId="1" applyFont="1" applyBorder="1" applyAlignment="1">
      <alignment horizontal="center" vertical="center" wrapText="1"/>
    </xf>
    <xf numFmtId="41" fontId="13" fillId="0" borderId="35" xfId="1" applyFont="1" applyBorder="1" applyAlignment="1">
      <alignment horizontal="center" vertical="center" wrapText="1"/>
    </xf>
    <xf numFmtId="41" fontId="14" fillId="5" borderId="25" xfId="1" applyFont="1" applyFill="1" applyBorder="1" applyAlignment="1">
      <alignment horizontal="center" vertical="center" wrapText="1"/>
    </xf>
    <xf numFmtId="41" fontId="14" fillId="5" borderId="27" xfId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176" fontId="20" fillId="0" borderId="0" xfId="0" applyNumberFormat="1" applyFont="1" applyAlignment="1">
      <alignment horizontal="center" vertical="center"/>
    </xf>
    <xf numFmtId="176" fontId="20" fillId="0" borderId="0" xfId="0" quotePrefix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77" fontId="0" fillId="0" borderId="73" xfId="0" applyNumberFormat="1" applyBorder="1" applyAlignment="1">
      <alignment horizontal="center" vertical="center"/>
    </xf>
    <xf numFmtId="177" fontId="0" fillId="0" borderId="48" xfId="0" applyNumberFormat="1" applyBorder="1" applyAlignment="1">
      <alignment horizontal="center" vertical="center"/>
    </xf>
    <xf numFmtId="177" fontId="0" fillId="0" borderId="35" xfId="0" applyNumberForma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177" fontId="0" fillId="0" borderId="69" xfId="0" applyNumberFormat="1" applyBorder="1" applyAlignment="1">
      <alignment horizontal="center" vertical="center"/>
    </xf>
    <xf numFmtId="177" fontId="0" fillId="0" borderId="59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0" fillId="0" borderId="66" xfId="0" applyNumberFormat="1" applyBorder="1" applyAlignment="1">
      <alignment horizontal="center" vertical="center"/>
    </xf>
    <xf numFmtId="177" fontId="0" fillId="0" borderId="65" xfId="0" applyNumberFormat="1" applyBorder="1" applyAlignment="1">
      <alignment horizontal="center" vertical="center"/>
    </xf>
    <xf numFmtId="177" fontId="16" fillId="0" borderId="2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177" fontId="16" fillId="0" borderId="38" xfId="0" applyNumberFormat="1" applyFont="1" applyBorder="1" applyAlignment="1">
      <alignment horizontal="center" vertical="center"/>
    </xf>
    <xf numFmtId="177" fontId="16" fillId="0" borderId="41" xfId="0" applyNumberFormat="1" applyFont="1" applyBorder="1" applyAlignment="1">
      <alignment horizontal="center" vertical="center"/>
    </xf>
    <xf numFmtId="177" fontId="16" fillId="0" borderId="43" xfId="0" applyNumberFormat="1" applyFon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/>
    </xf>
    <xf numFmtId="177" fontId="16" fillId="0" borderId="16" xfId="0" applyNumberFormat="1" applyFont="1" applyBorder="1" applyAlignment="1">
      <alignment horizontal="center" vertical="center"/>
    </xf>
    <xf numFmtId="177" fontId="16" fillId="0" borderId="24" xfId="0" applyNumberFormat="1" applyFont="1" applyBorder="1" applyAlignment="1">
      <alignment horizontal="center" vertical="center"/>
    </xf>
    <xf numFmtId="177" fontId="16" fillId="0" borderId="11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177" fontId="0" fillId="0" borderId="41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16" fillId="0" borderId="68" xfId="0" applyNumberFormat="1" applyFont="1" applyBorder="1" applyAlignment="1">
      <alignment horizontal="center" vertical="center"/>
    </xf>
    <xf numFmtId="177" fontId="16" fillId="0" borderId="66" xfId="0" applyNumberFormat="1" applyFont="1" applyBorder="1" applyAlignment="1">
      <alignment horizontal="center" vertical="center"/>
    </xf>
    <xf numFmtId="177" fontId="16" fillId="0" borderId="65" xfId="0" applyNumberFormat="1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177" fontId="0" fillId="0" borderId="81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41" fontId="16" fillId="2" borderId="42" xfId="1" applyFont="1" applyFill="1" applyBorder="1" applyAlignment="1">
      <alignment horizontal="center" vertical="center"/>
    </xf>
    <xf numFmtId="41" fontId="28" fillId="2" borderId="10" xfId="1" applyFont="1" applyFill="1" applyBorder="1" applyAlignment="1">
      <alignment horizontal="center" vertical="center" wrapText="1"/>
    </xf>
    <xf numFmtId="41" fontId="28" fillId="2" borderId="18" xfId="1" applyFont="1" applyFill="1" applyBorder="1" applyAlignment="1">
      <alignment horizontal="center" vertical="center" wrapText="1"/>
    </xf>
    <xf numFmtId="41" fontId="28" fillId="2" borderId="21" xfId="1" applyFont="1" applyFill="1" applyBorder="1" applyAlignment="1">
      <alignment horizontal="center" vertical="center" wrapText="1"/>
    </xf>
    <xf numFmtId="41" fontId="16" fillId="2" borderId="9" xfId="1" applyFont="1" applyFill="1" applyBorder="1" applyAlignment="1">
      <alignment horizontal="center" vertical="center"/>
    </xf>
    <xf numFmtId="41" fontId="16" fillId="2" borderId="20" xfId="1" applyFont="1" applyFill="1" applyBorder="1" applyAlignment="1">
      <alignment horizontal="center" vertical="center"/>
    </xf>
    <xf numFmtId="41" fontId="16" fillId="2" borderId="12" xfId="1" applyFont="1" applyFill="1" applyBorder="1" applyAlignment="1">
      <alignment horizontal="center" vertical="center"/>
    </xf>
    <xf numFmtId="41" fontId="16" fillId="2" borderId="13" xfId="1" applyFont="1" applyFill="1" applyBorder="1" applyAlignment="1">
      <alignment horizontal="center" vertical="center"/>
    </xf>
    <xf numFmtId="41" fontId="16" fillId="2" borderId="14" xfId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1" fontId="29" fillId="2" borderId="6" xfId="1" applyFont="1" applyFill="1" applyBorder="1" applyAlignment="1">
      <alignment horizontal="center" vertical="center"/>
    </xf>
    <xf numFmtId="41" fontId="29" fillId="2" borderId="4" xfId="1" applyFont="1" applyFill="1" applyBorder="1" applyAlignment="1">
      <alignment horizontal="center" vertical="center"/>
    </xf>
    <xf numFmtId="41" fontId="29" fillId="2" borderId="5" xfId="1" applyFont="1" applyFill="1" applyBorder="1" applyAlignment="1">
      <alignment horizontal="center" vertical="center"/>
    </xf>
    <xf numFmtId="41" fontId="28" fillId="2" borderId="7" xfId="1" applyFont="1" applyFill="1" applyBorder="1" applyAlignment="1">
      <alignment horizontal="center" vertical="center" wrapText="1"/>
    </xf>
    <xf numFmtId="41" fontId="28" fillId="2" borderId="16" xfId="1" applyFont="1" applyFill="1" applyBorder="1" applyAlignment="1">
      <alignment horizontal="center" vertical="center" wrapText="1"/>
    </xf>
    <xf numFmtId="41" fontId="28" fillId="2" borderId="24" xfId="1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 wrapText="1"/>
    </xf>
    <xf numFmtId="41" fontId="28" fillId="2" borderId="9" xfId="1" applyFont="1" applyFill="1" applyBorder="1" applyAlignment="1">
      <alignment horizontal="center" vertical="center"/>
    </xf>
    <xf numFmtId="41" fontId="28" fillId="2" borderId="17" xfId="1" applyFont="1" applyFill="1" applyBorder="1" applyAlignment="1">
      <alignment horizontal="center" vertical="center"/>
    </xf>
    <xf numFmtId="41" fontId="28" fillId="2" borderId="20" xfId="1" applyFont="1" applyFill="1" applyBorder="1" applyAlignment="1">
      <alignment horizontal="center" vertical="center"/>
    </xf>
    <xf numFmtId="41" fontId="23" fillId="2" borderId="9" xfId="1" applyFont="1" applyFill="1" applyBorder="1" applyAlignment="1">
      <alignment horizontal="center" vertical="center"/>
    </xf>
    <xf numFmtId="41" fontId="23" fillId="2" borderId="17" xfId="1" applyFont="1" applyFill="1" applyBorder="1" applyAlignment="1">
      <alignment horizontal="center" vertical="center"/>
    </xf>
    <xf numFmtId="41" fontId="23" fillId="2" borderId="20" xfId="1" applyFont="1" applyFill="1" applyBorder="1" applyAlignment="1">
      <alignment horizontal="center" vertical="center"/>
    </xf>
    <xf numFmtId="41" fontId="28" fillId="2" borderId="10" xfId="1" applyFont="1" applyFill="1" applyBorder="1" applyAlignment="1">
      <alignment horizontal="center" vertical="center"/>
    </xf>
    <xf numFmtId="41" fontId="28" fillId="2" borderId="18" xfId="1" applyFont="1" applyFill="1" applyBorder="1" applyAlignment="1">
      <alignment horizontal="center" vertical="center"/>
    </xf>
    <xf numFmtId="41" fontId="28" fillId="2" borderId="21" xfId="1" applyFont="1" applyFill="1" applyBorder="1" applyAlignment="1">
      <alignment horizontal="center" vertical="center"/>
    </xf>
    <xf numFmtId="41" fontId="28" fillId="2" borderId="12" xfId="1" applyFont="1" applyFill="1" applyBorder="1" applyAlignment="1">
      <alignment horizontal="center" vertical="center" wrapText="1"/>
    </xf>
    <xf numFmtId="41" fontId="28" fillId="2" borderId="13" xfId="1" applyFont="1" applyFill="1" applyBorder="1" applyAlignment="1">
      <alignment horizontal="center" vertical="center" wrapText="1"/>
    </xf>
    <xf numFmtId="41" fontId="28" fillId="2" borderId="14" xfId="1" applyFont="1" applyFill="1" applyBorder="1" applyAlignment="1">
      <alignment horizontal="center" vertical="center" wrapText="1"/>
    </xf>
    <xf numFmtId="41" fontId="16" fillId="2" borderId="17" xfId="1" applyFont="1" applyFill="1" applyBorder="1" applyAlignment="1">
      <alignment horizontal="center" vertical="center"/>
    </xf>
    <xf numFmtId="41" fontId="28" fillId="2" borderId="11" xfId="1" applyFont="1" applyFill="1" applyBorder="1" applyAlignment="1">
      <alignment horizontal="center" vertical="center"/>
    </xf>
    <xf numFmtId="41" fontId="28" fillId="2" borderId="8" xfId="1" applyFont="1" applyFill="1" applyBorder="1" applyAlignment="1">
      <alignment horizontal="center" vertical="center"/>
    </xf>
    <xf numFmtId="41" fontId="28" fillId="2" borderId="19" xfId="1" applyFont="1" applyFill="1" applyBorder="1" applyAlignment="1">
      <alignment horizontal="center" vertical="center"/>
    </xf>
    <xf numFmtId="41" fontId="7" fillId="5" borderId="36" xfId="1" applyFont="1" applyFill="1" applyBorder="1" applyAlignment="1">
      <alignment horizontal="center" vertical="center"/>
    </xf>
    <xf numFmtId="41" fontId="7" fillId="5" borderId="26" xfId="1" applyFont="1" applyFill="1" applyBorder="1" applyAlignment="1">
      <alignment horizontal="center" vertical="center"/>
    </xf>
    <xf numFmtId="41" fontId="7" fillId="5" borderId="34" xfId="1" applyFont="1" applyFill="1" applyBorder="1" applyAlignment="1">
      <alignment horizontal="center" vertical="center"/>
    </xf>
    <xf numFmtId="0" fontId="28" fillId="2" borderId="2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1" fontId="28" fillId="2" borderId="6" xfId="1" applyFont="1" applyFill="1" applyBorder="1" applyAlignment="1">
      <alignment horizontal="center" vertical="center"/>
    </xf>
    <xf numFmtId="41" fontId="28" fillId="2" borderId="4" xfId="1" applyFont="1" applyFill="1" applyBorder="1" applyAlignment="1">
      <alignment horizontal="center" vertical="center"/>
    </xf>
    <xf numFmtId="41" fontId="28" fillId="2" borderId="5" xfId="1" applyFont="1" applyFill="1" applyBorder="1" applyAlignment="1">
      <alignment horizontal="center" vertical="center"/>
    </xf>
    <xf numFmtId="41" fontId="27" fillId="5" borderId="29" xfId="1" applyFont="1" applyFill="1" applyBorder="1" applyAlignment="1">
      <alignment horizontal="center" vertical="center"/>
    </xf>
    <xf numFmtId="41" fontId="27" fillId="5" borderId="26" xfId="1" applyFont="1" applyFill="1" applyBorder="1" applyAlignment="1">
      <alignment horizontal="center" vertical="center"/>
    </xf>
    <xf numFmtId="41" fontId="27" fillId="5" borderId="34" xfId="1" applyFont="1" applyFill="1" applyBorder="1" applyAlignment="1">
      <alignment horizontal="center" vertical="center"/>
    </xf>
    <xf numFmtId="41" fontId="27" fillId="5" borderId="31" xfId="1" applyFont="1" applyFill="1" applyBorder="1" applyAlignment="1">
      <alignment horizontal="center" vertical="center"/>
    </xf>
    <xf numFmtId="41" fontId="27" fillId="5" borderId="1" xfId="1" applyFont="1" applyFill="1" applyBorder="1" applyAlignment="1">
      <alignment horizontal="center" vertical="center"/>
    </xf>
    <xf numFmtId="41" fontId="27" fillId="5" borderId="35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1" fontId="14" fillId="2" borderId="36" xfId="1" applyFont="1" applyFill="1" applyBorder="1" applyAlignment="1">
      <alignment horizontal="center" vertical="center"/>
    </xf>
    <xf numFmtId="41" fontId="14" fillId="2" borderId="37" xfId="1" applyFont="1" applyFill="1" applyBorder="1" applyAlignment="1">
      <alignment horizontal="center" vertical="center"/>
    </xf>
    <xf numFmtId="41" fontId="15" fillId="3" borderId="49" xfId="1" applyFont="1" applyFill="1" applyBorder="1" applyAlignment="1">
      <alignment horizontal="center" vertical="center"/>
    </xf>
    <xf numFmtId="41" fontId="15" fillId="3" borderId="50" xfId="1" applyFont="1" applyFill="1" applyBorder="1" applyAlignment="1">
      <alignment horizontal="center" vertical="center"/>
    </xf>
    <xf numFmtId="41" fontId="15" fillId="3" borderId="55" xfId="1" applyFont="1" applyFill="1" applyBorder="1" applyAlignment="1">
      <alignment horizontal="center" vertical="center"/>
    </xf>
    <xf numFmtId="41" fontId="15" fillId="3" borderId="14" xfId="1" applyFont="1" applyFill="1" applyBorder="1" applyAlignment="1">
      <alignment horizontal="center" vertical="center"/>
    </xf>
    <xf numFmtId="176" fontId="20" fillId="0" borderId="36" xfId="0" applyNumberFormat="1" applyFont="1" applyBorder="1" applyAlignment="1">
      <alignment horizontal="left" vertical="center"/>
    </xf>
    <xf numFmtId="176" fontId="20" fillId="0" borderId="26" xfId="0" applyNumberFormat="1" applyFont="1" applyBorder="1" applyAlignment="1">
      <alignment horizontal="left" vertical="center"/>
    </xf>
    <xf numFmtId="41" fontId="7" fillId="0" borderId="1" xfId="1" applyFont="1" applyBorder="1" applyAlignment="1">
      <alignment horizontal="right" vertical="center"/>
    </xf>
    <xf numFmtId="41" fontId="7" fillId="0" borderId="26" xfId="1" applyFont="1" applyBorder="1" applyAlignment="1">
      <alignment horizontal="right" vertical="center"/>
    </xf>
    <xf numFmtId="41" fontId="7" fillId="0" borderId="34" xfId="1" applyFont="1" applyBorder="1" applyAlignment="1">
      <alignment horizontal="right" vertical="center"/>
    </xf>
    <xf numFmtId="0" fontId="20" fillId="0" borderId="1" xfId="0" quotePrefix="1" applyFont="1" applyBorder="1" applyAlignment="1">
      <alignment horizontal="left" vertical="center"/>
    </xf>
    <xf numFmtId="41" fontId="15" fillId="4" borderId="11" xfId="1" applyFont="1" applyFill="1" applyBorder="1" applyAlignment="1">
      <alignment horizontal="center" vertical="center"/>
    </xf>
    <xf numFmtId="41" fontId="15" fillId="4" borderId="45" xfId="1" applyFont="1" applyFill="1" applyBorder="1" applyAlignment="1">
      <alignment horizontal="center" vertical="center"/>
    </xf>
    <xf numFmtId="41" fontId="15" fillId="6" borderId="31" xfId="1" applyFont="1" applyFill="1" applyBorder="1" applyAlignment="1">
      <alignment horizontal="center" vertical="center"/>
    </xf>
    <xf numFmtId="41" fontId="15" fillId="6" borderId="1" xfId="1" applyFont="1" applyFill="1" applyBorder="1" applyAlignment="1">
      <alignment horizontal="center" vertical="center"/>
    </xf>
    <xf numFmtId="41" fontId="15" fillId="6" borderId="35" xfId="1" applyFont="1" applyFill="1" applyBorder="1" applyAlignment="1">
      <alignment horizontal="center" vertical="center"/>
    </xf>
    <xf numFmtId="41" fontId="14" fillId="5" borderId="41" xfId="1" applyFont="1" applyFill="1" applyBorder="1" applyAlignment="1">
      <alignment horizontal="center" vertical="center"/>
    </xf>
    <xf numFmtId="41" fontId="14" fillId="5" borderId="42" xfId="1" applyFont="1" applyFill="1" applyBorder="1" applyAlignment="1">
      <alignment horizontal="center" vertical="center"/>
    </xf>
    <xf numFmtId="41" fontId="14" fillId="6" borderId="19" xfId="1" applyFont="1" applyFill="1" applyBorder="1" applyAlignment="1">
      <alignment horizontal="center" vertical="center"/>
    </xf>
    <xf numFmtId="41" fontId="14" fillId="6" borderId="20" xfId="1" applyFont="1" applyFill="1" applyBorder="1" applyAlignment="1">
      <alignment horizontal="center" vertical="center"/>
    </xf>
    <xf numFmtId="41" fontId="15" fillId="4" borderId="54" xfId="1" applyFont="1" applyFill="1" applyBorder="1" applyAlignment="1">
      <alignment horizontal="center" vertical="center"/>
    </xf>
    <xf numFmtId="41" fontId="15" fillId="4" borderId="59" xfId="1" applyFont="1" applyFill="1" applyBorder="1" applyAlignment="1">
      <alignment horizontal="center" vertical="center"/>
    </xf>
    <xf numFmtId="41" fontId="15" fillId="4" borderId="49" xfId="1" applyFont="1" applyFill="1" applyBorder="1" applyAlignment="1">
      <alignment horizontal="center" vertical="center"/>
    </xf>
    <xf numFmtId="41" fontId="15" fillId="4" borderId="55" xfId="1" applyFont="1" applyFill="1" applyBorder="1" applyAlignment="1">
      <alignment horizontal="center" vertical="center"/>
    </xf>
    <xf numFmtId="41" fontId="15" fillId="4" borderId="14" xfId="1" applyFont="1" applyFill="1" applyBorder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15" fillId="4" borderId="9" xfId="1" applyFont="1" applyFill="1" applyBorder="1" applyAlignment="1">
      <alignment horizontal="center" vertical="center" wrapText="1"/>
    </xf>
    <xf numFmtId="14" fontId="50" fillId="7" borderId="41" xfId="0" applyNumberFormat="1" applyFont="1" applyFill="1" applyBorder="1" applyAlignment="1" applyProtection="1">
      <alignment horizontal="center" vertical="center" wrapText="1"/>
    </xf>
    <xf numFmtId="3" fontId="50" fillId="7" borderId="42" xfId="0" applyNumberFormat="1" applyFont="1" applyFill="1" applyBorder="1" applyAlignment="1" applyProtection="1">
      <alignment horizontal="right" vertical="center" wrapText="1"/>
    </xf>
  </cellXfs>
  <cellStyles count="12">
    <cellStyle name="쉼표 [0]" xfId="1" builtinId="6"/>
    <cellStyle name="쉼표 [0] 2" xfId="4"/>
    <cellStyle name="쉼표 [0] 3" xfId="6"/>
    <cellStyle name="쉼표 [0] 3 2" xfId="9"/>
    <cellStyle name="쉼표 [0] 4" xfId="7"/>
    <cellStyle name="표준" xfId="0" builtinId="0"/>
    <cellStyle name="표준 2" xfId="2"/>
    <cellStyle name="표준 2 2" xfId="11"/>
    <cellStyle name="표준 3" xfId="3"/>
    <cellStyle name="표준 4" xfId="5"/>
    <cellStyle name="표준 4 2" xfId="8"/>
    <cellStyle name="표준 5" xfId="1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1"/>
  <sheetViews>
    <sheetView workbookViewId="0">
      <selection activeCell="B42" sqref="B42"/>
    </sheetView>
  </sheetViews>
  <sheetFormatPr defaultColWidth="17.375" defaultRowHeight="16.5"/>
  <cols>
    <col min="1" max="1" width="15.625" style="10" customWidth="1"/>
    <col min="2" max="2" width="10.625" style="99" customWidth="1"/>
    <col min="3" max="3" width="9.875" style="100" customWidth="1"/>
    <col min="4" max="4" width="10.125" style="100" customWidth="1"/>
    <col min="5" max="5" width="12.875" style="100" customWidth="1"/>
    <col min="6" max="10" width="10.25" style="100" customWidth="1"/>
    <col min="11" max="11" width="9.75" style="100" customWidth="1"/>
    <col min="12" max="12" width="11.125" style="100" customWidth="1"/>
    <col min="13" max="14" width="11.625" style="100" customWidth="1"/>
    <col min="15" max="15" width="11.5" style="100" customWidth="1"/>
    <col min="16" max="17" width="10.75" style="100" customWidth="1"/>
    <col min="18" max="18" width="9.75" style="100" customWidth="1"/>
    <col min="19" max="19" width="10.5" style="100" customWidth="1"/>
    <col min="20" max="20" width="9.75" style="100" hidden="1" customWidth="1"/>
    <col min="21" max="21" width="9.625" style="100" hidden="1" customWidth="1"/>
    <col min="22" max="22" width="10.25" style="100" hidden="1" customWidth="1"/>
    <col min="23" max="23" width="8.75" style="100" hidden="1" customWidth="1"/>
    <col min="24" max="24" width="11.875" style="100" bestFit="1" customWidth="1"/>
    <col min="25" max="25" width="8.75" style="100" customWidth="1"/>
    <col min="26" max="26" width="5.75" style="100" customWidth="1"/>
    <col min="27" max="27" width="13" style="100" customWidth="1"/>
    <col min="28" max="28" width="10" style="100" customWidth="1"/>
    <col min="29" max="29" width="14" style="100" customWidth="1"/>
    <col min="30" max="31" width="24.375" style="1" customWidth="1"/>
    <col min="32" max="16384" width="17.375" style="1"/>
  </cols>
  <sheetData>
    <row r="1" spans="1:29" ht="36" customHeight="1">
      <c r="A1" s="897" t="s">
        <v>803</v>
      </c>
      <c r="B1" s="898"/>
      <c r="C1" s="898"/>
      <c r="D1" s="898"/>
      <c r="E1" s="898"/>
      <c r="F1" s="898"/>
      <c r="G1" s="898"/>
      <c r="H1" s="898"/>
      <c r="I1" s="898"/>
      <c r="J1" s="898"/>
      <c r="K1" s="898"/>
      <c r="L1" s="898"/>
      <c r="M1" s="898"/>
      <c r="N1" s="898"/>
      <c r="O1" s="898"/>
      <c r="P1" s="898"/>
      <c r="Q1" s="898"/>
      <c r="R1" s="898"/>
      <c r="S1" s="898"/>
      <c r="T1" s="898"/>
      <c r="U1" s="898"/>
      <c r="V1" s="898"/>
      <c r="W1" s="898"/>
      <c r="X1" s="898"/>
      <c r="Y1" s="898"/>
      <c r="Z1" s="898"/>
      <c r="AA1" s="898"/>
      <c r="AB1" s="898"/>
      <c r="AC1" s="898"/>
    </row>
    <row r="2" spans="1:29" ht="23.25" customHeight="1" thickBot="1">
      <c r="A2" s="899" t="s">
        <v>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  <c r="R2" s="899"/>
      <c r="S2" s="899"/>
      <c r="T2" s="899"/>
      <c r="U2" s="899"/>
      <c r="V2" s="899"/>
      <c r="W2" s="899"/>
      <c r="X2" s="899"/>
      <c r="Y2" s="899"/>
      <c r="Z2" s="899"/>
      <c r="AA2" s="899"/>
      <c r="AB2" s="899"/>
      <c r="AC2" s="899"/>
    </row>
    <row r="3" spans="1:29" ht="29.25" customHeight="1">
      <c r="A3" s="900" t="s">
        <v>1</v>
      </c>
      <c r="B3" s="903" t="s">
        <v>2</v>
      </c>
      <c r="C3" s="904"/>
      <c r="D3" s="904"/>
      <c r="E3" s="904"/>
      <c r="F3" s="904"/>
      <c r="G3" s="904"/>
      <c r="H3" s="904"/>
      <c r="I3" s="904"/>
      <c r="J3" s="904"/>
      <c r="K3" s="905"/>
      <c r="L3" s="906" t="s">
        <v>3</v>
      </c>
      <c r="M3" s="907"/>
      <c r="N3" s="907"/>
      <c r="O3" s="907"/>
      <c r="P3" s="907"/>
      <c r="Q3" s="907"/>
      <c r="R3" s="907"/>
      <c r="S3" s="907"/>
      <c r="T3" s="907"/>
      <c r="U3" s="907"/>
      <c r="V3" s="907"/>
      <c r="W3" s="907"/>
      <c r="X3" s="907"/>
      <c r="Y3" s="907"/>
      <c r="Z3" s="907"/>
      <c r="AA3" s="907"/>
      <c r="AB3" s="908"/>
      <c r="AC3" s="909" t="s">
        <v>4</v>
      </c>
    </row>
    <row r="4" spans="1:29" ht="29.25" customHeight="1">
      <c r="A4" s="901"/>
      <c r="B4" s="912" t="s">
        <v>5</v>
      </c>
      <c r="C4" s="912" t="s">
        <v>87</v>
      </c>
      <c r="D4" s="912" t="s">
        <v>88</v>
      </c>
      <c r="E4" s="885" t="s">
        <v>7</v>
      </c>
      <c r="F4" s="885" t="s">
        <v>8</v>
      </c>
      <c r="G4" s="885" t="s">
        <v>9</v>
      </c>
      <c r="H4" s="885" t="s">
        <v>105</v>
      </c>
      <c r="I4" s="358"/>
      <c r="J4" s="885" t="s">
        <v>111</v>
      </c>
      <c r="K4" s="915" t="s">
        <v>10</v>
      </c>
      <c r="L4" s="918" t="s">
        <v>5</v>
      </c>
      <c r="M4" s="885" t="s">
        <v>7</v>
      </c>
      <c r="N4" s="885" t="s">
        <v>8</v>
      </c>
      <c r="O4" s="882" t="s">
        <v>9</v>
      </c>
      <c r="P4" s="883"/>
      <c r="Q4" s="883"/>
      <c r="R4" s="883"/>
      <c r="S4" s="883"/>
      <c r="T4" s="883"/>
      <c r="U4" s="883"/>
      <c r="V4" s="883"/>
      <c r="W4" s="883"/>
      <c r="X4" s="883"/>
      <c r="Y4" s="883"/>
      <c r="Z4" s="883"/>
      <c r="AA4" s="884"/>
      <c r="AB4" s="92" t="s">
        <v>8</v>
      </c>
      <c r="AC4" s="910"/>
    </row>
    <row r="5" spans="1:29" ht="24.75" customHeight="1">
      <c r="A5" s="901"/>
      <c r="B5" s="913"/>
      <c r="C5" s="896"/>
      <c r="D5" s="896"/>
      <c r="E5" s="896"/>
      <c r="F5" s="896"/>
      <c r="G5" s="896"/>
      <c r="H5" s="896"/>
      <c r="I5" s="360" t="s">
        <v>228</v>
      </c>
      <c r="J5" s="896"/>
      <c r="K5" s="916"/>
      <c r="L5" s="919"/>
      <c r="M5" s="896"/>
      <c r="N5" s="896"/>
      <c r="O5" s="885" t="s">
        <v>5</v>
      </c>
      <c r="P5" s="887" t="s">
        <v>11</v>
      </c>
      <c r="Q5" s="888"/>
      <c r="R5" s="888"/>
      <c r="S5" s="888"/>
      <c r="T5" s="888"/>
      <c r="U5" s="888"/>
      <c r="V5" s="888"/>
      <c r="W5" s="81"/>
      <c r="X5" s="81"/>
      <c r="Y5" s="81"/>
      <c r="Z5" s="887" t="s">
        <v>12</v>
      </c>
      <c r="AA5" s="889"/>
      <c r="AB5" s="92" t="s">
        <v>11</v>
      </c>
      <c r="AC5" s="910"/>
    </row>
    <row r="6" spans="1:29" ht="24.75" customHeight="1" thickBot="1">
      <c r="A6" s="902"/>
      <c r="B6" s="914"/>
      <c r="C6" s="886"/>
      <c r="D6" s="886"/>
      <c r="E6" s="886"/>
      <c r="F6" s="886"/>
      <c r="G6" s="886"/>
      <c r="H6" s="886"/>
      <c r="I6" s="359"/>
      <c r="J6" s="886"/>
      <c r="K6" s="917"/>
      <c r="L6" s="920"/>
      <c r="M6" s="886"/>
      <c r="N6" s="886"/>
      <c r="O6" s="886"/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113</v>
      </c>
      <c r="W6" s="2" t="s">
        <v>103</v>
      </c>
      <c r="X6" s="2" t="s">
        <v>20</v>
      </c>
      <c r="Y6" s="2" t="s">
        <v>21</v>
      </c>
      <c r="Z6" s="2" t="s">
        <v>13</v>
      </c>
      <c r="AA6" s="2" t="s">
        <v>21</v>
      </c>
      <c r="AB6" s="93" t="s">
        <v>8</v>
      </c>
      <c r="AC6" s="911"/>
    </row>
    <row r="7" spans="1:29" ht="54.75" customHeight="1" thickBot="1">
      <c r="A7" s="3" t="s">
        <v>22</v>
      </c>
      <c r="B7" s="94">
        <f>SUM(C7:K7)</f>
        <v>123321677</v>
      </c>
      <c r="C7" s="4">
        <f>'o후원금(시설)세부내역'!C13</f>
        <v>225262</v>
      </c>
      <c r="D7" s="4">
        <f>'o후원금(시설)세부내역'!C12</f>
        <v>22356418</v>
      </c>
      <c r="E7" s="4"/>
      <c r="F7" s="4">
        <f>'o후원금(시설)세부내역'!C6</f>
        <v>39676252</v>
      </c>
      <c r="G7" s="4">
        <f>'o후원금(시설)세부내역'!C5</f>
        <v>61040000</v>
      </c>
      <c r="H7" s="4">
        <f>'o후원금(시설)세부내역'!C7</f>
        <v>18460</v>
      </c>
      <c r="I7" s="4">
        <f>'o후원금(시설)세부내역'!C8</f>
        <v>5285</v>
      </c>
      <c r="J7" s="6">
        <f>'o후원금(시설)세부내역'!C9</f>
        <v>0</v>
      </c>
      <c r="K7" s="5">
        <f>'o후원금(시설)세부내역'!C10</f>
        <v>0</v>
      </c>
      <c r="L7" s="95">
        <f>O7+AB7</f>
        <v>103603042</v>
      </c>
      <c r="M7" s="4"/>
      <c r="N7" s="96"/>
      <c r="O7" s="4">
        <f>P7</f>
        <v>79358780</v>
      </c>
      <c r="P7" s="6">
        <f>SUM(Q7:Y7)</f>
        <v>79358780</v>
      </c>
      <c r="Q7" s="6">
        <f>'o후원금(시설)세부내역'!C17</f>
        <v>0</v>
      </c>
      <c r="R7" s="6">
        <f>'o후원금(시설)세부내역'!C19</f>
        <v>1172680</v>
      </c>
      <c r="S7" s="6">
        <f>'o후원금(시설)세부내역'!C24</f>
        <v>5790000</v>
      </c>
      <c r="T7" s="6">
        <f>'o후원금(시설)세부내역'!C26</f>
        <v>0</v>
      </c>
      <c r="U7" s="6">
        <f>'o후원금(시설)세부내역'!C29</f>
        <v>0</v>
      </c>
      <c r="V7" s="6">
        <f>'o후원금(시설)세부내역'!C27</f>
        <v>0</v>
      </c>
      <c r="W7" s="4">
        <f>'o후원금(시설)세부내역'!C31</f>
        <v>0</v>
      </c>
      <c r="X7" s="4">
        <f>'o후원금(시설)세부내역'!C32</f>
        <v>72396100</v>
      </c>
      <c r="Y7" s="6"/>
      <c r="Z7" s="6"/>
      <c r="AA7" s="6"/>
      <c r="AB7" s="5">
        <f>'o후원금(시설)세부내역'!C34</f>
        <v>24244262</v>
      </c>
      <c r="AC7" s="97">
        <f>B8-Q8</f>
        <v>19718635</v>
      </c>
    </row>
    <row r="8" spans="1:29" ht="30.75" customHeight="1" thickBot="1">
      <c r="A8" s="7" t="s">
        <v>23</v>
      </c>
      <c r="B8" s="855">
        <f>B7</f>
        <v>123321677</v>
      </c>
      <c r="C8" s="856"/>
      <c r="D8" s="856"/>
      <c r="E8" s="856"/>
      <c r="F8" s="856"/>
      <c r="G8" s="856"/>
      <c r="H8" s="856"/>
      <c r="I8" s="856"/>
      <c r="J8" s="856"/>
      <c r="K8" s="8"/>
      <c r="L8" s="867" t="s">
        <v>24</v>
      </c>
      <c r="M8" s="868"/>
      <c r="N8" s="868"/>
      <c r="O8" s="868"/>
      <c r="P8" s="869"/>
      <c r="Q8" s="855">
        <f>L7</f>
        <v>103603042</v>
      </c>
      <c r="R8" s="856"/>
      <c r="S8" s="856"/>
      <c r="T8" s="856"/>
      <c r="U8" s="856"/>
      <c r="V8" s="856"/>
      <c r="W8" s="856"/>
      <c r="X8" s="856"/>
      <c r="Y8" s="856"/>
      <c r="Z8" s="856"/>
      <c r="AA8" s="856"/>
      <c r="AB8" s="863"/>
      <c r="AC8" s="98">
        <f>B8-Q8</f>
        <v>19718635</v>
      </c>
    </row>
    <row r="12" spans="1:29">
      <c r="Q12" s="100" t="s">
        <v>440</v>
      </c>
    </row>
    <row r="26" spans="1:29" ht="22.5">
      <c r="G26" s="89"/>
      <c r="H26" s="89"/>
      <c r="I26" s="89"/>
      <c r="J26" s="89"/>
    </row>
    <row r="27" spans="1:29" ht="22.5" hidden="1" customHeight="1">
      <c r="A27" s="50" t="s">
        <v>25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</row>
    <row r="28" spans="1:29" ht="16.5" hidden="1" customHeight="1">
      <c r="A28" s="50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</row>
    <row r="29" spans="1:29" ht="6" hidden="1" customHeight="1">
      <c r="A29" s="50"/>
      <c r="B29" s="89"/>
      <c r="C29" s="89"/>
      <c r="D29" s="89"/>
      <c r="E29" s="89"/>
      <c r="F29" s="89"/>
      <c r="G29" s="101"/>
      <c r="H29" s="102"/>
      <c r="I29" s="102"/>
      <c r="J29" s="102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</row>
    <row r="30" spans="1:29" ht="30.75" hidden="1" customHeight="1" thickBot="1">
      <c r="A30" s="51" t="s">
        <v>0</v>
      </c>
      <c r="B30" s="101"/>
      <c r="C30" s="101"/>
      <c r="D30" s="101"/>
      <c r="E30" s="101"/>
      <c r="F30" s="101"/>
      <c r="G30" s="103"/>
      <c r="H30" s="104"/>
      <c r="I30" s="104"/>
      <c r="J30" s="104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</row>
    <row r="31" spans="1:29" ht="29.25" hidden="1" customHeight="1">
      <c r="A31" s="873" t="s">
        <v>26</v>
      </c>
      <c r="B31" s="105" t="s">
        <v>2</v>
      </c>
      <c r="C31" s="103"/>
      <c r="D31" s="103"/>
      <c r="E31" s="103"/>
      <c r="F31" s="103"/>
      <c r="G31" s="857" t="s">
        <v>9</v>
      </c>
      <c r="H31" s="106"/>
      <c r="I31" s="106"/>
      <c r="J31" s="106"/>
      <c r="K31" s="107"/>
      <c r="L31" s="876" t="s">
        <v>3</v>
      </c>
      <c r="M31" s="877"/>
      <c r="N31" s="877"/>
      <c r="O31" s="877"/>
      <c r="P31" s="877"/>
      <c r="Q31" s="877"/>
      <c r="R31" s="877"/>
      <c r="S31" s="877"/>
      <c r="T31" s="877"/>
      <c r="U31" s="877"/>
      <c r="V31" s="877"/>
      <c r="W31" s="877"/>
      <c r="X31" s="877"/>
      <c r="Y31" s="877"/>
      <c r="Z31" s="877"/>
      <c r="AA31" s="877"/>
      <c r="AB31" s="878"/>
      <c r="AC31" s="860" t="s">
        <v>4</v>
      </c>
    </row>
    <row r="32" spans="1:29" ht="29.25" hidden="1" customHeight="1">
      <c r="A32" s="874"/>
      <c r="B32" s="890" t="s">
        <v>5</v>
      </c>
      <c r="C32" s="857" t="s">
        <v>6</v>
      </c>
      <c r="D32" s="108"/>
      <c r="E32" s="857" t="s">
        <v>7</v>
      </c>
      <c r="F32" s="857" t="s">
        <v>8</v>
      </c>
      <c r="G32" s="858"/>
      <c r="H32" s="109"/>
      <c r="I32" s="109"/>
      <c r="J32" s="109"/>
      <c r="K32" s="864" t="s">
        <v>21</v>
      </c>
      <c r="L32" s="879" t="s">
        <v>5</v>
      </c>
      <c r="M32" s="857" t="s">
        <v>7</v>
      </c>
      <c r="N32" s="857" t="s">
        <v>8</v>
      </c>
      <c r="O32" s="870" t="s">
        <v>9</v>
      </c>
      <c r="P32" s="871"/>
      <c r="Q32" s="871"/>
      <c r="R32" s="871"/>
      <c r="S32" s="871"/>
      <c r="T32" s="871"/>
      <c r="U32" s="871"/>
      <c r="V32" s="871"/>
      <c r="W32" s="871"/>
      <c r="X32" s="871"/>
      <c r="Y32" s="871"/>
      <c r="Z32" s="871"/>
      <c r="AA32" s="872"/>
      <c r="AB32" s="893" t="s">
        <v>21</v>
      </c>
      <c r="AC32" s="861"/>
    </row>
    <row r="33" spans="1:29" ht="24.75" hidden="1" customHeight="1">
      <c r="A33" s="874"/>
      <c r="B33" s="891"/>
      <c r="C33" s="858"/>
      <c r="D33" s="110"/>
      <c r="E33" s="858"/>
      <c r="F33" s="858"/>
      <c r="G33" s="859"/>
      <c r="H33" s="109"/>
      <c r="I33" s="109"/>
      <c r="J33" s="109"/>
      <c r="K33" s="865"/>
      <c r="L33" s="880"/>
      <c r="M33" s="858"/>
      <c r="N33" s="858"/>
      <c r="O33" s="885" t="s">
        <v>5</v>
      </c>
      <c r="P33" s="887" t="s">
        <v>11</v>
      </c>
      <c r="Q33" s="888"/>
      <c r="R33" s="888"/>
      <c r="S33" s="888"/>
      <c r="T33" s="888"/>
      <c r="U33" s="888"/>
      <c r="V33" s="888"/>
      <c r="W33" s="81"/>
      <c r="X33" s="81"/>
      <c r="Y33" s="81"/>
      <c r="Z33" s="887" t="s">
        <v>12</v>
      </c>
      <c r="AA33" s="889"/>
      <c r="AB33" s="894"/>
      <c r="AC33" s="861"/>
    </row>
    <row r="34" spans="1:29" ht="24.75" hidden="1" customHeight="1" thickBot="1">
      <c r="A34" s="875"/>
      <c r="B34" s="892"/>
      <c r="C34" s="859"/>
      <c r="D34" s="111"/>
      <c r="E34" s="859"/>
      <c r="F34" s="859"/>
      <c r="G34" s="4">
        <v>2859927</v>
      </c>
      <c r="H34" s="61"/>
      <c r="I34" s="61"/>
      <c r="J34" s="61"/>
      <c r="K34" s="866"/>
      <c r="L34" s="881"/>
      <c r="M34" s="859"/>
      <c r="N34" s="859"/>
      <c r="O34" s="886"/>
      <c r="P34" s="2" t="s">
        <v>13</v>
      </c>
      <c r="Q34" s="2" t="s">
        <v>14</v>
      </c>
      <c r="R34" s="2" t="s">
        <v>15</v>
      </c>
      <c r="S34" s="2" t="s">
        <v>16</v>
      </c>
      <c r="T34" s="2" t="s">
        <v>17</v>
      </c>
      <c r="U34" s="2" t="s">
        <v>27</v>
      </c>
      <c r="V34" s="2" t="s">
        <v>19</v>
      </c>
      <c r="W34" s="2"/>
      <c r="X34" s="2"/>
      <c r="Y34" s="2" t="s">
        <v>28</v>
      </c>
      <c r="Z34" s="2" t="s">
        <v>13</v>
      </c>
      <c r="AA34" s="2" t="s">
        <v>21</v>
      </c>
      <c r="AB34" s="895"/>
      <c r="AC34" s="862"/>
    </row>
    <row r="35" spans="1:29" ht="54.75" hidden="1" customHeight="1" thickBot="1">
      <c r="A35" s="3" t="s">
        <v>29</v>
      </c>
      <c r="B35" s="94">
        <f>C35+G34</f>
        <v>2859927</v>
      </c>
      <c r="C35" s="4"/>
      <c r="D35" s="4"/>
      <c r="E35" s="4"/>
      <c r="F35" s="4"/>
      <c r="G35" s="83"/>
      <c r="H35" s="83"/>
      <c r="I35" s="83"/>
      <c r="J35" s="83"/>
      <c r="K35" s="5"/>
      <c r="L35" s="95">
        <f>O35</f>
        <v>66770</v>
      </c>
      <c r="M35" s="4"/>
      <c r="N35" s="96"/>
      <c r="O35" s="4">
        <f>P35+Z35</f>
        <v>66770</v>
      </c>
      <c r="P35" s="6">
        <f>SUM(Q35:Y35)</f>
        <v>66770</v>
      </c>
      <c r="Q35" s="6">
        <v>0</v>
      </c>
      <c r="R35" s="6">
        <v>66770</v>
      </c>
      <c r="S35" s="6"/>
      <c r="T35" s="6"/>
      <c r="U35" s="6"/>
      <c r="V35" s="6"/>
      <c r="W35" s="6"/>
      <c r="X35" s="6"/>
      <c r="Y35" s="6"/>
      <c r="Z35" s="6"/>
      <c r="AA35" s="6"/>
      <c r="AB35" s="5"/>
      <c r="AC35" s="97">
        <f>B35-L35</f>
        <v>2793157</v>
      </c>
    </row>
    <row r="36" spans="1:29" ht="30.75" hidden="1" customHeight="1" thickBot="1">
      <c r="A36" s="7" t="s">
        <v>23</v>
      </c>
      <c r="B36" s="82">
        <f>B35</f>
        <v>2859927</v>
      </c>
      <c r="C36" s="83"/>
      <c r="D36" s="83"/>
      <c r="E36" s="83"/>
      <c r="F36" s="83"/>
      <c r="K36" s="8"/>
      <c r="L36" s="867" t="s">
        <v>24</v>
      </c>
      <c r="M36" s="868"/>
      <c r="N36" s="868"/>
      <c r="O36" s="868"/>
      <c r="P36" s="869"/>
      <c r="Q36" s="855">
        <f>L35</f>
        <v>66770</v>
      </c>
      <c r="R36" s="856"/>
      <c r="S36" s="856"/>
      <c r="T36" s="856"/>
      <c r="U36" s="856"/>
      <c r="V36" s="856"/>
      <c r="W36" s="856"/>
      <c r="X36" s="856"/>
      <c r="Y36" s="856"/>
      <c r="Z36" s="856"/>
      <c r="AA36" s="863"/>
      <c r="AB36" s="9"/>
      <c r="AC36" s="98">
        <f>B36-Q36</f>
        <v>2793157</v>
      </c>
    </row>
    <row r="37" spans="1:29" ht="30.75" hidden="1" customHeight="1">
      <c r="AB37" s="112"/>
      <c r="AC37" s="113"/>
    </row>
    <row r="38" spans="1:29" ht="36" hidden="1" customHeight="1">
      <c r="M38" s="114"/>
      <c r="N38" s="114"/>
      <c r="O38" s="115" t="s">
        <v>30</v>
      </c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7"/>
      <c r="AC38" s="12" t="e">
        <f>#REF!+AC36</f>
        <v>#REF!</v>
      </c>
    </row>
    <row r="39" spans="1:29" hidden="1">
      <c r="AB39" s="112"/>
      <c r="AC39" s="112"/>
    </row>
    <row r="40" spans="1:29" ht="30.75" customHeight="1">
      <c r="AB40" s="112"/>
      <c r="AC40" s="113"/>
    </row>
    <row r="41" spans="1:29" ht="36" hidden="1" customHeight="1">
      <c r="M41" s="114"/>
      <c r="N41" s="114"/>
      <c r="O41" s="115" t="s">
        <v>30</v>
      </c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7"/>
      <c r="AC41" s="12" t="e">
        <f>#REF!+#REF!</f>
        <v>#REF!</v>
      </c>
    </row>
  </sheetData>
  <mergeCells count="44">
    <mergeCell ref="A1:AC1"/>
    <mergeCell ref="A2:AC2"/>
    <mergeCell ref="A3:A6"/>
    <mergeCell ref="B3:K3"/>
    <mergeCell ref="L3:AB3"/>
    <mergeCell ref="AC3:AC6"/>
    <mergeCell ref="B4:B6"/>
    <mergeCell ref="C4:C6"/>
    <mergeCell ref="E4:E6"/>
    <mergeCell ref="F4:F6"/>
    <mergeCell ref="D4:D6"/>
    <mergeCell ref="G4:G6"/>
    <mergeCell ref="K4:K6"/>
    <mergeCell ref="L4:L6"/>
    <mergeCell ref="M4:M6"/>
    <mergeCell ref="N4:N6"/>
    <mergeCell ref="A31:A34"/>
    <mergeCell ref="L31:AB31"/>
    <mergeCell ref="L32:L34"/>
    <mergeCell ref="O4:AA4"/>
    <mergeCell ref="O5:O6"/>
    <mergeCell ref="P5:V5"/>
    <mergeCell ref="Z5:AA5"/>
    <mergeCell ref="B32:B34"/>
    <mergeCell ref="L8:P8"/>
    <mergeCell ref="Q8:AB8"/>
    <mergeCell ref="AB32:AB34"/>
    <mergeCell ref="O33:O34"/>
    <mergeCell ref="P33:V33"/>
    <mergeCell ref="Z33:AA33"/>
    <mergeCell ref="H4:H6"/>
    <mergeCell ref="J4:J6"/>
    <mergeCell ref="B8:J8"/>
    <mergeCell ref="C32:C34"/>
    <mergeCell ref="AC31:AC34"/>
    <mergeCell ref="Q36:AA36"/>
    <mergeCell ref="E32:E34"/>
    <mergeCell ref="F32:F34"/>
    <mergeCell ref="G31:G33"/>
    <mergeCell ref="K32:K34"/>
    <mergeCell ref="L36:P36"/>
    <mergeCell ref="M32:M34"/>
    <mergeCell ref="N32:N34"/>
    <mergeCell ref="O32:AA32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54"/>
  <sheetViews>
    <sheetView tabSelected="1" zoomScaleNormal="100" zoomScaleSheetLayoutView="100" workbookViewId="0">
      <selection activeCell="Q18" sqref="Q18"/>
    </sheetView>
  </sheetViews>
  <sheetFormatPr defaultRowHeight="16.5"/>
  <cols>
    <col min="1" max="1" width="6.5" customWidth="1"/>
    <col min="2" max="2" width="10.875" customWidth="1"/>
    <col min="3" max="3" width="14" style="175" customWidth="1"/>
    <col min="4" max="15" width="11.75" style="175" customWidth="1"/>
  </cols>
  <sheetData>
    <row r="1" spans="1:15" ht="36" customHeight="1">
      <c r="A1" s="939" t="s">
        <v>712</v>
      </c>
      <c r="B1" s="940"/>
      <c r="C1" s="940"/>
      <c r="D1" s="940"/>
      <c r="E1" s="940"/>
      <c r="F1" s="940"/>
      <c r="G1" s="940"/>
      <c r="H1" s="940"/>
      <c r="I1" s="940"/>
      <c r="J1" s="940"/>
      <c r="K1" s="940"/>
      <c r="L1" s="940"/>
      <c r="M1" s="940"/>
      <c r="N1" s="940"/>
      <c r="O1" s="941"/>
    </row>
    <row r="2" spans="1:15" ht="23.25" thickBot="1">
      <c r="A2" s="442" t="s">
        <v>31</v>
      </c>
      <c r="B2" s="443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5" t="s">
        <v>32</v>
      </c>
    </row>
    <row r="3" spans="1:15" ht="21" customHeight="1" thickBot="1">
      <c r="A3" s="937" t="s">
        <v>33</v>
      </c>
      <c r="B3" s="938"/>
      <c r="C3" s="154" t="s">
        <v>34</v>
      </c>
      <c r="D3" s="154">
        <v>1</v>
      </c>
      <c r="E3" s="154">
        <v>2</v>
      </c>
      <c r="F3" s="154">
        <v>3</v>
      </c>
      <c r="G3" s="154">
        <v>4</v>
      </c>
      <c r="H3" s="154">
        <v>5</v>
      </c>
      <c r="I3" s="154">
        <v>6</v>
      </c>
      <c r="J3" s="154">
        <v>7</v>
      </c>
      <c r="K3" s="154">
        <v>8</v>
      </c>
      <c r="L3" s="154">
        <v>9</v>
      </c>
      <c r="M3" s="154">
        <v>10</v>
      </c>
      <c r="N3" s="154">
        <v>11</v>
      </c>
      <c r="O3" s="155">
        <v>12</v>
      </c>
    </row>
    <row r="4" spans="1:15" ht="16.5" customHeight="1">
      <c r="A4" s="942" t="s">
        <v>710</v>
      </c>
      <c r="B4" s="177" t="s">
        <v>35</v>
      </c>
      <c r="C4" s="158">
        <f>SUM(C5:C10)</f>
        <v>100739997</v>
      </c>
      <c r="D4" s="158">
        <f t="shared" ref="D4:K4" si="0">SUM(D5:D10)</f>
        <v>7180000</v>
      </c>
      <c r="E4" s="158">
        <f t="shared" si="0"/>
        <v>3630000</v>
      </c>
      <c r="F4" s="158">
        <f t="shared" si="0"/>
        <v>6660000</v>
      </c>
      <c r="G4" s="158">
        <f t="shared" si="0"/>
        <v>21366252</v>
      </c>
      <c r="H4" s="158">
        <f t="shared" si="0"/>
        <v>25830000</v>
      </c>
      <c r="I4" s="158">
        <f t="shared" si="0"/>
        <v>4832091</v>
      </c>
      <c r="J4" s="158">
        <f t="shared" si="0"/>
        <v>6760000</v>
      </c>
      <c r="K4" s="158">
        <f t="shared" si="0"/>
        <v>5855000</v>
      </c>
      <c r="L4" s="279">
        <f>SUM(L5:L10)</f>
        <v>4745000</v>
      </c>
      <c r="M4" s="279">
        <f t="shared" ref="M4:O4" si="1">SUM(M5:M10)</f>
        <v>4645000</v>
      </c>
      <c r="N4" s="279">
        <f t="shared" si="1"/>
        <v>4895000</v>
      </c>
      <c r="O4" s="446">
        <f t="shared" si="1"/>
        <v>4341654</v>
      </c>
    </row>
    <row r="5" spans="1:15" ht="16.5" customHeight="1">
      <c r="A5" s="943"/>
      <c r="B5" s="178" t="s">
        <v>36</v>
      </c>
      <c r="C5" s="159">
        <f t="shared" ref="C5:C10" si="2">SUM(D5:O5)</f>
        <v>61040000</v>
      </c>
      <c r="D5" s="219">
        <v>6580000</v>
      </c>
      <c r="E5" s="47">
        <v>3330000</v>
      </c>
      <c r="F5" s="47">
        <v>6360000</v>
      </c>
      <c r="G5" s="47">
        <v>4390000</v>
      </c>
      <c r="H5" s="47">
        <v>5530000</v>
      </c>
      <c r="I5" s="47">
        <v>4520000</v>
      </c>
      <c r="J5" s="188">
        <v>6460000</v>
      </c>
      <c r="K5" s="47">
        <v>5555000</v>
      </c>
      <c r="L5" s="47">
        <v>4445000</v>
      </c>
      <c r="M5" s="47">
        <v>4645000</v>
      </c>
      <c r="N5" s="47">
        <v>4895000</v>
      </c>
      <c r="O5" s="183">
        <v>4330000</v>
      </c>
    </row>
    <row r="6" spans="1:15" ht="16.5" customHeight="1">
      <c r="A6" s="944"/>
      <c r="B6" s="179" t="s">
        <v>37</v>
      </c>
      <c r="C6" s="159">
        <f t="shared" si="2"/>
        <v>39676252</v>
      </c>
      <c r="D6" s="219">
        <v>600000</v>
      </c>
      <c r="E6" s="408">
        <v>300000</v>
      </c>
      <c r="F6" s="219">
        <v>300000</v>
      </c>
      <c r="G6" s="219">
        <v>16976252</v>
      </c>
      <c r="H6" s="219">
        <v>20300000</v>
      </c>
      <c r="I6" s="219">
        <v>300000</v>
      </c>
      <c r="J6" s="219">
        <v>300000</v>
      </c>
      <c r="K6" s="219">
        <v>300000</v>
      </c>
      <c r="L6" s="219">
        <v>300000</v>
      </c>
      <c r="M6" s="219"/>
      <c r="N6" s="219"/>
      <c r="O6" s="185"/>
    </row>
    <row r="7" spans="1:15" ht="16.5" customHeight="1">
      <c r="A7" s="944"/>
      <c r="B7" s="179" t="s">
        <v>105</v>
      </c>
      <c r="C7" s="159">
        <f t="shared" si="2"/>
        <v>18460</v>
      </c>
      <c r="D7" s="219"/>
      <c r="E7" s="219"/>
      <c r="F7" s="219"/>
      <c r="G7" s="219"/>
      <c r="H7" s="219"/>
      <c r="I7" s="219">
        <v>8669</v>
      </c>
      <c r="J7" s="219"/>
      <c r="K7" s="219"/>
      <c r="L7" s="219"/>
      <c r="M7" s="219"/>
      <c r="N7" s="219"/>
      <c r="O7" s="185">
        <v>9791</v>
      </c>
    </row>
    <row r="8" spans="1:15" s="338" customFormat="1" ht="16.5" customHeight="1">
      <c r="A8" s="944"/>
      <c r="B8" s="179" t="s">
        <v>224</v>
      </c>
      <c r="C8" s="159">
        <f t="shared" si="2"/>
        <v>5285</v>
      </c>
      <c r="D8" s="219"/>
      <c r="E8" s="219"/>
      <c r="F8" s="219"/>
      <c r="G8" s="219"/>
      <c r="H8" s="219"/>
      <c r="I8" s="219">
        <v>3422</v>
      </c>
      <c r="J8" s="219"/>
      <c r="K8" s="219"/>
      <c r="L8" s="219"/>
      <c r="M8" s="219"/>
      <c r="N8" s="219"/>
      <c r="O8" s="185">
        <v>1863</v>
      </c>
    </row>
    <row r="9" spans="1:15" ht="16.5" customHeight="1">
      <c r="A9" s="944"/>
      <c r="B9" s="179" t="s">
        <v>111</v>
      </c>
      <c r="C9" s="159">
        <f t="shared" si="2"/>
        <v>0</v>
      </c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185"/>
    </row>
    <row r="10" spans="1:15" ht="17.25" customHeight="1" thickBot="1">
      <c r="A10" s="945"/>
      <c r="B10" s="180" t="s">
        <v>53</v>
      </c>
      <c r="C10" s="161">
        <f t="shared" si="2"/>
        <v>0</v>
      </c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86"/>
    </row>
    <row r="11" spans="1:15" ht="16.5" customHeight="1">
      <c r="A11" s="946" t="s">
        <v>711</v>
      </c>
      <c r="B11" s="181" t="s">
        <v>35</v>
      </c>
      <c r="C11" s="163">
        <f>SUM(C12:C13)</f>
        <v>22581680</v>
      </c>
      <c r="D11" s="949"/>
      <c r="E11" s="950"/>
      <c r="F11" s="950"/>
      <c r="G11" s="950"/>
      <c r="H11" s="950"/>
      <c r="I11" s="950"/>
      <c r="J11" s="950"/>
      <c r="K11" s="950"/>
      <c r="L11" s="950"/>
      <c r="M11" s="950"/>
      <c r="N11" s="950"/>
      <c r="O11" s="951"/>
    </row>
    <row r="12" spans="1:15" ht="17.25" customHeight="1">
      <c r="A12" s="947"/>
      <c r="B12" s="178" t="s">
        <v>36</v>
      </c>
      <c r="C12" s="207">
        <v>22356418</v>
      </c>
      <c r="D12" s="949"/>
      <c r="E12" s="950"/>
      <c r="F12" s="950"/>
      <c r="G12" s="950"/>
      <c r="H12" s="950"/>
      <c r="I12" s="950"/>
      <c r="J12" s="950"/>
      <c r="K12" s="950"/>
      <c r="L12" s="950"/>
      <c r="M12" s="950"/>
      <c r="N12" s="950"/>
      <c r="O12" s="951"/>
    </row>
    <row r="13" spans="1:15" ht="17.25" customHeight="1" thickBot="1">
      <c r="A13" s="948"/>
      <c r="B13" s="179" t="s">
        <v>37</v>
      </c>
      <c r="C13" s="208">
        <v>225262</v>
      </c>
      <c r="D13" s="949"/>
      <c r="E13" s="950"/>
      <c r="F13" s="950"/>
      <c r="G13" s="950"/>
      <c r="H13" s="950"/>
      <c r="I13" s="950"/>
      <c r="J13" s="950"/>
      <c r="K13" s="950"/>
      <c r="L13" s="950"/>
      <c r="M13" s="950"/>
      <c r="N13" s="950"/>
      <c r="O13" s="951"/>
    </row>
    <row r="14" spans="1:15" ht="17.25" customHeight="1" thickBot="1">
      <c r="A14" s="955" t="s">
        <v>38</v>
      </c>
      <c r="B14" s="956"/>
      <c r="C14" s="854">
        <f>SUM(C4,C11)</f>
        <v>123321677</v>
      </c>
      <c r="D14" s="952"/>
      <c r="E14" s="953"/>
      <c r="F14" s="953"/>
      <c r="G14" s="953"/>
      <c r="H14" s="953"/>
      <c r="I14" s="953"/>
      <c r="J14" s="953"/>
      <c r="K14" s="953"/>
      <c r="L14" s="953"/>
      <c r="M14" s="953"/>
      <c r="N14" s="953"/>
      <c r="O14" s="954"/>
    </row>
    <row r="15" spans="1:15" ht="23.25" customHeight="1" thickBot="1">
      <c r="A15" s="935" t="s">
        <v>39</v>
      </c>
      <c r="B15" s="93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447" t="s">
        <v>32</v>
      </c>
    </row>
    <row r="16" spans="1:15" ht="21" customHeight="1" thickBot="1">
      <c r="A16" s="937" t="s">
        <v>33</v>
      </c>
      <c r="B16" s="938"/>
      <c r="C16" s="154" t="s">
        <v>34</v>
      </c>
      <c r="D16" s="154">
        <v>1</v>
      </c>
      <c r="E16" s="154">
        <v>2</v>
      </c>
      <c r="F16" s="154">
        <v>3</v>
      </c>
      <c r="G16" s="154">
        <v>4</v>
      </c>
      <c r="H16" s="154">
        <v>5</v>
      </c>
      <c r="I16" s="154">
        <v>6</v>
      </c>
      <c r="J16" s="154">
        <v>7</v>
      </c>
      <c r="K16" s="154">
        <v>8</v>
      </c>
      <c r="L16" s="154">
        <v>9</v>
      </c>
      <c r="M16" s="154">
        <v>10</v>
      </c>
      <c r="N16" s="154">
        <v>11</v>
      </c>
      <c r="O16" s="155">
        <v>12</v>
      </c>
    </row>
    <row r="17" spans="1:15" ht="21" customHeight="1">
      <c r="A17" s="927" t="s">
        <v>54</v>
      </c>
      <c r="B17" s="928"/>
      <c r="C17" s="158">
        <f t="shared" ref="C17:C19" si="3">SUM(D17:O17)</f>
        <v>0</v>
      </c>
      <c r="D17" s="158">
        <f>D18</f>
        <v>0</v>
      </c>
      <c r="E17" s="158">
        <f t="shared" ref="E17:O17" si="4">E18</f>
        <v>0</v>
      </c>
      <c r="F17" s="158">
        <f t="shared" si="4"/>
        <v>0</v>
      </c>
      <c r="G17" s="158">
        <f t="shared" si="4"/>
        <v>0</v>
      </c>
      <c r="H17" s="158">
        <f>H18</f>
        <v>0</v>
      </c>
      <c r="I17" s="158">
        <f t="shared" si="4"/>
        <v>0</v>
      </c>
      <c r="J17" s="158">
        <f t="shared" si="4"/>
        <v>0</v>
      </c>
      <c r="K17" s="158">
        <f t="shared" si="4"/>
        <v>0</v>
      </c>
      <c r="L17" s="158">
        <f t="shared" si="4"/>
        <v>0</v>
      </c>
      <c r="M17" s="158">
        <f t="shared" si="4"/>
        <v>0</v>
      </c>
      <c r="N17" s="158">
        <f t="shared" si="4"/>
        <v>0</v>
      </c>
      <c r="O17" s="718">
        <f t="shared" si="4"/>
        <v>0</v>
      </c>
    </row>
    <row r="18" spans="1:15" ht="21" customHeight="1">
      <c r="A18" s="710"/>
      <c r="B18" s="15" t="s">
        <v>55</v>
      </c>
      <c r="C18" s="214"/>
      <c r="D18" s="214"/>
      <c r="E18" s="214"/>
      <c r="F18" s="214"/>
      <c r="G18" s="214"/>
      <c r="H18" s="214"/>
      <c r="I18" s="280"/>
      <c r="J18" s="214"/>
      <c r="K18" s="214"/>
      <c r="L18" s="214"/>
      <c r="M18" s="280"/>
      <c r="N18" s="280"/>
      <c r="O18" s="281"/>
    </row>
    <row r="19" spans="1:15" ht="21" customHeight="1">
      <c r="A19" s="921" t="s">
        <v>40</v>
      </c>
      <c r="B19" s="922"/>
      <c r="C19" s="168">
        <f t="shared" si="3"/>
        <v>1172680</v>
      </c>
      <c r="D19" s="168">
        <f>SUM(D20:D23)</f>
        <v>97955</v>
      </c>
      <c r="E19" s="168">
        <f>SUM(E20:E23)</f>
        <v>80795</v>
      </c>
      <c r="F19" s="168">
        <f>SUM(F20:F23)</f>
        <v>115005</v>
      </c>
      <c r="G19" s="168">
        <f t="shared" ref="G19:N19" si="5">SUM(G20:G23)</f>
        <v>97295</v>
      </c>
      <c r="H19" s="168">
        <f>SUM(H20:H23)</f>
        <v>97845</v>
      </c>
      <c r="I19" s="168">
        <f t="shared" si="5"/>
        <v>99615</v>
      </c>
      <c r="J19" s="168">
        <f t="shared" si="5"/>
        <v>97460</v>
      </c>
      <c r="K19" s="168">
        <f t="shared" si="5"/>
        <v>97185</v>
      </c>
      <c r="L19" s="168">
        <f t="shared" si="5"/>
        <v>95700</v>
      </c>
      <c r="M19" s="168">
        <f t="shared" si="5"/>
        <v>99440</v>
      </c>
      <c r="N19" s="168">
        <f t="shared" si="5"/>
        <v>96415</v>
      </c>
      <c r="O19" s="169">
        <f>SUM(O20:O23)</f>
        <v>97970</v>
      </c>
    </row>
    <row r="20" spans="1:15" ht="21" customHeight="1">
      <c r="A20" s="932"/>
      <c r="B20" s="246" t="s">
        <v>56</v>
      </c>
      <c r="C20" s="214"/>
      <c r="D20" s="214"/>
      <c r="E20" s="214"/>
      <c r="F20" s="218"/>
      <c r="G20" s="214"/>
      <c r="H20" s="214"/>
      <c r="I20" s="214">
        <v>1330</v>
      </c>
      <c r="J20" s="214"/>
      <c r="K20" s="214"/>
      <c r="L20" s="214"/>
      <c r="M20" s="214"/>
      <c r="N20" s="91"/>
      <c r="O20" s="157">
        <v>1500</v>
      </c>
    </row>
    <row r="21" spans="1:15" ht="21" customHeight="1">
      <c r="A21" s="933"/>
      <c r="B21" s="246" t="s">
        <v>41</v>
      </c>
      <c r="C21" s="214"/>
      <c r="D21" s="214">
        <v>55110</v>
      </c>
      <c r="E21" s="214">
        <v>55000</v>
      </c>
      <c r="F21" s="218">
        <v>55000</v>
      </c>
      <c r="G21" s="214">
        <v>55000</v>
      </c>
      <c r="H21" s="214">
        <v>55000</v>
      </c>
      <c r="I21" s="214">
        <v>55000</v>
      </c>
      <c r="J21" s="214">
        <v>55000</v>
      </c>
      <c r="K21" s="214">
        <v>55000</v>
      </c>
      <c r="L21" s="214">
        <v>55440</v>
      </c>
      <c r="M21" s="214">
        <v>55110</v>
      </c>
      <c r="N21" s="91">
        <v>55000</v>
      </c>
      <c r="O21" s="157">
        <v>55000</v>
      </c>
    </row>
    <row r="22" spans="1:15" ht="21" customHeight="1">
      <c r="A22" s="933"/>
      <c r="B22" s="246" t="s">
        <v>42</v>
      </c>
      <c r="C22" s="214"/>
      <c r="D22" s="214">
        <v>42845</v>
      </c>
      <c r="E22" s="214">
        <v>25795</v>
      </c>
      <c r="F22" s="218">
        <v>60005</v>
      </c>
      <c r="G22" s="214">
        <v>42295</v>
      </c>
      <c r="H22" s="214">
        <v>42845</v>
      </c>
      <c r="I22" s="214">
        <v>43285</v>
      </c>
      <c r="J22" s="214">
        <v>42460</v>
      </c>
      <c r="K22" s="214">
        <v>42185</v>
      </c>
      <c r="L22" s="214">
        <v>40260</v>
      </c>
      <c r="M22" s="214">
        <v>44330</v>
      </c>
      <c r="N22" s="91">
        <v>41415</v>
      </c>
      <c r="O22" s="157">
        <v>41470</v>
      </c>
    </row>
    <row r="23" spans="1:15" s="221" customFormat="1" ht="21" customHeight="1">
      <c r="A23" s="934"/>
      <c r="B23" s="247" t="s">
        <v>140</v>
      </c>
      <c r="C23" s="214"/>
      <c r="D23" s="214"/>
      <c r="E23" s="214"/>
      <c r="F23" s="214"/>
      <c r="G23" s="214"/>
      <c r="H23" s="214"/>
      <c r="I23" s="280"/>
      <c r="J23" s="214"/>
      <c r="K23" s="218"/>
      <c r="L23" s="170"/>
      <c r="M23" s="214"/>
      <c r="N23" s="164"/>
      <c r="O23" s="157"/>
    </row>
    <row r="24" spans="1:15" ht="21" customHeight="1">
      <c r="A24" s="921" t="s">
        <v>45</v>
      </c>
      <c r="B24" s="922"/>
      <c r="C24" s="168">
        <f>SUM(D24:O24)</f>
        <v>5790000</v>
      </c>
      <c r="D24" s="168">
        <f>SUM(D25:D31)</f>
        <v>5790000</v>
      </c>
      <c r="E24" s="168">
        <f>SUM(E25:E31)</f>
        <v>0</v>
      </c>
      <c r="F24" s="168">
        <f t="shared" ref="F24:O24" si="6">SUM(F25:F31)</f>
        <v>0</v>
      </c>
      <c r="G24" s="168">
        <f t="shared" si="6"/>
        <v>0</v>
      </c>
      <c r="H24" s="168">
        <f t="shared" si="6"/>
        <v>0</v>
      </c>
      <c r="I24" s="168">
        <f t="shared" si="6"/>
        <v>0</v>
      </c>
      <c r="J24" s="168">
        <f t="shared" si="6"/>
        <v>0</v>
      </c>
      <c r="K24" s="168">
        <f t="shared" si="6"/>
        <v>0</v>
      </c>
      <c r="L24" s="168">
        <f>SUM(L25:L31)</f>
        <v>0</v>
      </c>
      <c r="M24" s="168">
        <f>SUM(M25:M31)</f>
        <v>0</v>
      </c>
      <c r="N24" s="168">
        <f t="shared" si="6"/>
        <v>0</v>
      </c>
      <c r="O24" s="169">
        <f t="shared" si="6"/>
        <v>0</v>
      </c>
    </row>
    <row r="25" spans="1:15" ht="21" customHeight="1">
      <c r="A25" s="929"/>
      <c r="B25" s="203" t="s">
        <v>46</v>
      </c>
      <c r="C25" s="214">
        <f>G25</f>
        <v>0</v>
      </c>
      <c r="D25" s="214">
        <v>5790000</v>
      </c>
      <c r="E25" s="214"/>
      <c r="F25" s="214"/>
      <c r="G25" s="464"/>
      <c r="H25" s="719"/>
      <c r="I25" s="91"/>
      <c r="J25" s="214"/>
      <c r="K25" s="214"/>
      <c r="L25" s="280"/>
      <c r="M25" s="280"/>
      <c r="N25" s="170"/>
      <c r="O25" s="171"/>
    </row>
    <row r="26" spans="1:15" ht="21" customHeight="1">
      <c r="A26" s="930"/>
      <c r="B26" s="18" t="s">
        <v>47</v>
      </c>
      <c r="C26" s="214">
        <f t="shared" ref="C26:C31" si="7">G26</f>
        <v>0</v>
      </c>
      <c r="D26" s="214"/>
      <c r="E26" s="214"/>
      <c r="F26" s="164"/>
      <c r="G26" s="214"/>
      <c r="H26" s="214"/>
      <c r="I26" s="91"/>
      <c r="J26" s="214"/>
      <c r="K26" s="214"/>
      <c r="L26" s="214"/>
      <c r="M26" s="214"/>
      <c r="N26" s="214"/>
      <c r="O26" s="157"/>
    </row>
    <row r="27" spans="1:15" ht="21" customHeight="1">
      <c r="A27" s="930"/>
      <c r="B27" s="18" t="s">
        <v>110</v>
      </c>
      <c r="C27" s="214">
        <f t="shared" si="7"/>
        <v>0</v>
      </c>
      <c r="D27" s="214"/>
      <c r="E27" s="214"/>
      <c r="F27" s="214"/>
      <c r="G27" s="48"/>
      <c r="H27" s="214"/>
      <c r="I27" s="214"/>
      <c r="J27" s="214"/>
      <c r="K27" s="214"/>
      <c r="L27" s="214"/>
      <c r="M27" s="214"/>
      <c r="N27" s="214"/>
      <c r="O27" s="157"/>
    </row>
    <row r="28" spans="1:15" ht="21" customHeight="1">
      <c r="A28" s="930"/>
      <c r="B28" s="18" t="s">
        <v>49</v>
      </c>
      <c r="C28" s="214">
        <f t="shared" si="7"/>
        <v>0</v>
      </c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157"/>
    </row>
    <row r="29" spans="1:15" ht="21" customHeight="1">
      <c r="A29" s="930"/>
      <c r="B29" s="19" t="s">
        <v>50</v>
      </c>
      <c r="C29" s="214">
        <f t="shared" si="7"/>
        <v>0</v>
      </c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157"/>
    </row>
    <row r="30" spans="1:15" ht="21" customHeight="1">
      <c r="A30" s="930"/>
      <c r="B30" s="19" t="s">
        <v>57</v>
      </c>
      <c r="C30" s="214">
        <f t="shared" si="7"/>
        <v>0</v>
      </c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157"/>
    </row>
    <row r="31" spans="1:15" ht="21" customHeight="1">
      <c r="A31" s="931"/>
      <c r="B31" s="148" t="s">
        <v>121</v>
      </c>
      <c r="C31" s="214">
        <f t="shared" si="7"/>
        <v>0</v>
      </c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157"/>
    </row>
    <row r="32" spans="1:15" ht="21" customHeight="1">
      <c r="A32" s="921" t="s">
        <v>58</v>
      </c>
      <c r="B32" s="922"/>
      <c r="C32" s="166">
        <f>SUM(D32:O32)</f>
        <v>72396100</v>
      </c>
      <c r="D32" s="166">
        <f t="shared" ref="D32:O34" si="8">D33</f>
        <v>4175000</v>
      </c>
      <c r="E32" s="166">
        <f t="shared" si="8"/>
        <v>4723000</v>
      </c>
      <c r="F32" s="166">
        <f t="shared" si="8"/>
        <v>6634000</v>
      </c>
      <c r="G32" s="166">
        <f t="shared" si="8"/>
        <v>6232500</v>
      </c>
      <c r="H32" s="166">
        <f t="shared" si="8"/>
        <v>6494600</v>
      </c>
      <c r="I32" s="166">
        <f t="shared" si="8"/>
        <v>5227000</v>
      </c>
      <c r="J32" s="166">
        <f t="shared" ref="J32:O32" si="9">J33</f>
        <v>7856000</v>
      </c>
      <c r="K32" s="166">
        <f t="shared" si="9"/>
        <v>6144000</v>
      </c>
      <c r="L32" s="166">
        <f t="shared" si="9"/>
        <v>13552000</v>
      </c>
      <c r="M32" s="166">
        <f t="shared" si="9"/>
        <v>0</v>
      </c>
      <c r="N32" s="166">
        <f t="shared" si="9"/>
        <v>5358000</v>
      </c>
      <c r="O32" s="169">
        <f t="shared" si="9"/>
        <v>6000000</v>
      </c>
    </row>
    <row r="33" spans="1:15" ht="21" customHeight="1">
      <c r="A33" s="711"/>
      <c r="B33" s="48" t="s">
        <v>59</v>
      </c>
      <c r="C33" s="214"/>
      <c r="D33" s="409">
        <v>4175000</v>
      </c>
      <c r="E33" s="214">
        <v>4723000</v>
      </c>
      <c r="F33" s="214">
        <v>6634000</v>
      </c>
      <c r="G33" s="214">
        <v>6232500</v>
      </c>
      <c r="H33" s="214">
        <v>6494600</v>
      </c>
      <c r="I33" s="1125">
        <v>5227000</v>
      </c>
      <c r="J33" s="280">
        <v>7856000</v>
      </c>
      <c r="K33" s="218">
        <v>6144000</v>
      </c>
      <c r="L33" s="218">
        <v>13552000</v>
      </c>
      <c r="M33" s="280"/>
      <c r="N33" s="280">
        <v>5358000</v>
      </c>
      <c r="O33" s="157">
        <v>6000000</v>
      </c>
    </row>
    <row r="34" spans="1:15" ht="21" customHeight="1">
      <c r="A34" s="921" t="s">
        <v>60</v>
      </c>
      <c r="B34" s="922"/>
      <c r="C34" s="168">
        <f>SUM(D34:O34)</f>
        <v>24244262</v>
      </c>
      <c r="D34" s="166">
        <f t="shared" si="8"/>
        <v>0</v>
      </c>
      <c r="E34" s="166">
        <f t="shared" si="8"/>
        <v>214000</v>
      </c>
      <c r="F34" s="166">
        <f t="shared" si="8"/>
        <v>0</v>
      </c>
      <c r="G34" s="166">
        <f t="shared" si="8"/>
        <v>13662</v>
      </c>
      <c r="H34" s="166">
        <f t="shared" si="8"/>
        <v>20000000</v>
      </c>
      <c r="I34" s="168">
        <f t="shared" si="8"/>
        <v>0</v>
      </c>
      <c r="J34" s="168">
        <f t="shared" si="8"/>
        <v>337000</v>
      </c>
      <c r="K34" s="168">
        <f t="shared" si="8"/>
        <v>3432000</v>
      </c>
      <c r="L34" s="168">
        <f t="shared" si="8"/>
        <v>247600</v>
      </c>
      <c r="M34" s="168">
        <f t="shared" si="8"/>
        <v>0</v>
      </c>
      <c r="N34" s="168">
        <f t="shared" si="8"/>
        <v>0</v>
      </c>
      <c r="O34" s="167">
        <f t="shared" si="8"/>
        <v>0</v>
      </c>
    </row>
    <row r="35" spans="1:15" ht="21" customHeight="1">
      <c r="A35" s="49"/>
      <c r="B35" s="214" t="s">
        <v>60</v>
      </c>
      <c r="C35" s="214"/>
      <c r="D35" s="214"/>
      <c r="E35" s="214">
        <v>214000</v>
      </c>
      <c r="F35" s="214"/>
      <c r="G35" s="214">
        <v>13662</v>
      </c>
      <c r="H35" s="159">
        <v>20000000</v>
      </c>
      <c r="I35" s="214"/>
      <c r="J35" s="164">
        <v>337000</v>
      </c>
      <c r="K35" s="214">
        <v>3432000</v>
      </c>
      <c r="L35" s="214">
        <v>247600</v>
      </c>
      <c r="M35" s="214"/>
      <c r="N35" s="164"/>
      <c r="O35" s="157"/>
    </row>
    <row r="36" spans="1:15" ht="21" customHeight="1" thickBot="1">
      <c r="A36" s="923" t="s">
        <v>38</v>
      </c>
      <c r="B36" s="924"/>
      <c r="C36" s="172">
        <f>SUM(C17,C19,C24,C32,C34)</f>
        <v>103603042</v>
      </c>
      <c r="D36" s="172">
        <f t="shared" ref="D36:O36" si="10">SUM(D17,D19,D24,D32,D34)</f>
        <v>10062955</v>
      </c>
      <c r="E36" s="172">
        <f t="shared" si="10"/>
        <v>5017795</v>
      </c>
      <c r="F36" s="172">
        <f t="shared" si="10"/>
        <v>6749005</v>
      </c>
      <c r="G36" s="172">
        <f t="shared" si="10"/>
        <v>6343457</v>
      </c>
      <c r="H36" s="172">
        <f t="shared" si="10"/>
        <v>26592445</v>
      </c>
      <c r="I36" s="172">
        <f t="shared" si="10"/>
        <v>5326615</v>
      </c>
      <c r="J36" s="172">
        <f t="shared" si="10"/>
        <v>8290460</v>
      </c>
      <c r="K36" s="172">
        <f t="shared" si="10"/>
        <v>9673185</v>
      </c>
      <c r="L36" s="172">
        <f t="shared" si="10"/>
        <v>13895300</v>
      </c>
      <c r="M36" s="172">
        <f t="shared" si="10"/>
        <v>99440</v>
      </c>
      <c r="N36" s="172">
        <f t="shared" si="10"/>
        <v>5454415</v>
      </c>
      <c r="O36" s="448">
        <f t="shared" si="10"/>
        <v>6097970</v>
      </c>
    </row>
    <row r="37" spans="1:15" ht="21" customHeight="1" thickBot="1">
      <c r="A37" s="925" t="s">
        <v>52</v>
      </c>
      <c r="B37" s="926"/>
      <c r="C37" s="438">
        <f>C14-C36</f>
        <v>19718635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4">
        <f ca="1">A1:O37</f>
        <v>0</v>
      </c>
    </row>
    <row r="38" spans="1:15" ht="16.5" customHeight="1"/>
    <row r="39" spans="1:15" ht="16.5" customHeight="1"/>
    <row r="40" spans="1:15" ht="16.5" customHeight="1"/>
    <row r="41" spans="1:15" ht="16.5" customHeight="1"/>
    <row r="42" spans="1:15" ht="16.5" customHeight="1"/>
    <row r="43" spans="1:15" ht="16.5" customHeight="1"/>
    <row r="44" spans="1:15" ht="16.5" customHeight="1"/>
    <row r="45" spans="1:15" ht="16.5" customHeight="1"/>
    <row r="46" spans="1:15" ht="16.5" customHeight="1"/>
    <row r="47" spans="1:15" ht="16.5" customHeight="1"/>
    <row r="48" spans="1:15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</sheetData>
  <mergeCells count="17">
    <mergeCell ref="A15:B15"/>
    <mergeCell ref="A16:B16"/>
    <mergeCell ref="A19:B19"/>
    <mergeCell ref="A24:B24"/>
    <mergeCell ref="A1:O1"/>
    <mergeCell ref="A3:B3"/>
    <mergeCell ref="A4:A10"/>
    <mergeCell ref="A11:A13"/>
    <mergeCell ref="D11:O14"/>
    <mergeCell ref="A14:B14"/>
    <mergeCell ref="A32:B32"/>
    <mergeCell ref="A34:B34"/>
    <mergeCell ref="A36:B36"/>
    <mergeCell ref="A37:B37"/>
    <mergeCell ref="A17:B17"/>
    <mergeCell ref="A25:A31"/>
    <mergeCell ref="A20:A23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062"/>
  <sheetViews>
    <sheetView zoomScaleNormal="100" zoomScaleSheetLayoutView="100" workbookViewId="0">
      <pane xSplit="1" ySplit="3" topLeftCell="B826" activePane="bottomRight" state="frozen"/>
      <selection activeCell="I27" sqref="I27"/>
      <selection pane="topRight" activeCell="I27" sqref="I27"/>
      <selection pane="bottomLeft" activeCell="I27" sqref="I27"/>
      <selection pane="bottomRight" activeCell="E859" sqref="E859"/>
    </sheetView>
  </sheetViews>
  <sheetFormatPr defaultRowHeight="16.5"/>
  <cols>
    <col min="1" max="2" width="15.375" style="52" customWidth="1"/>
    <col min="3" max="4" width="15.375" style="54" customWidth="1"/>
    <col min="5" max="5" width="15.375" style="707" customWidth="1"/>
    <col min="6" max="6" width="16" style="52" customWidth="1"/>
    <col min="9" max="9" width="11.875" bestFit="1" customWidth="1"/>
    <col min="10" max="10" width="10.25" customWidth="1"/>
    <col min="11" max="11" width="9.5" bestFit="1" customWidth="1"/>
    <col min="12" max="12" width="10.375" bestFit="1" customWidth="1"/>
    <col min="13" max="13" width="9.25" bestFit="1" customWidth="1"/>
  </cols>
  <sheetData>
    <row r="1" spans="1:6" ht="36.75" customHeight="1">
      <c r="A1" s="957" t="s">
        <v>772</v>
      </c>
      <c r="B1" s="957"/>
      <c r="C1" s="957"/>
      <c r="D1" s="957"/>
      <c r="E1" s="957"/>
      <c r="F1" s="957"/>
    </row>
    <row r="2" spans="1:6" ht="23.25" customHeight="1" thickBot="1">
      <c r="A2" s="79" t="s">
        <v>61</v>
      </c>
      <c r="B2" s="75"/>
      <c r="C2" s="141"/>
      <c r="D2" s="141"/>
      <c r="E2" s="702"/>
      <c r="F2" s="80" t="s">
        <v>108</v>
      </c>
    </row>
    <row r="3" spans="1:6">
      <c r="A3" s="21" t="s">
        <v>62</v>
      </c>
      <c r="B3" s="22" t="s">
        <v>63</v>
      </c>
      <c r="C3" s="87" t="s">
        <v>64</v>
      </c>
      <c r="D3" s="87" t="s">
        <v>65</v>
      </c>
      <c r="E3" s="576" t="s">
        <v>66</v>
      </c>
      <c r="F3" s="23" t="s">
        <v>67</v>
      </c>
    </row>
    <row r="4" spans="1:6" ht="17.25" customHeight="1" thickBot="1">
      <c r="A4" s="24"/>
      <c r="B4" s="205" t="s">
        <v>112</v>
      </c>
      <c r="C4" s="206">
        <v>22356418</v>
      </c>
      <c r="D4" s="206">
        <v>0</v>
      </c>
      <c r="E4" s="811">
        <f>C4-D4</f>
        <v>22356418</v>
      </c>
      <c r="F4" s="212"/>
    </row>
    <row r="5" spans="1:6" s="338" customFormat="1" ht="16.5" customHeight="1">
      <c r="A5" s="317">
        <v>44562</v>
      </c>
      <c r="B5" s="796" t="s">
        <v>534</v>
      </c>
      <c r="C5" s="735">
        <v>30000</v>
      </c>
      <c r="D5" s="809">
        <v>0</v>
      </c>
      <c r="E5" s="810">
        <f>E4+C5</f>
        <v>22386418</v>
      </c>
      <c r="F5" s="467" t="s">
        <v>411</v>
      </c>
    </row>
    <row r="6" spans="1:6" s="338" customFormat="1" ht="16.5" customHeight="1">
      <c r="A6" s="211">
        <v>44564</v>
      </c>
      <c r="B6" s="210" t="s">
        <v>534</v>
      </c>
      <c r="C6" s="464">
        <v>60000</v>
      </c>
      <c r="D6" s="541">
        <v>0</v>
      </c>
      <c r="E6" s="705">
        <f t="shared" ref="E6:E43" si="0">E5+C6-D6</f>
        <v>22446418</v>
      </c>
      <c r="F6" s="469" t="s">
        <v>412</v>
      </c>
    </row>
    <row r="7" spans="1:6" s="338" customFormat="1" ht="16.5" customHeight="1">
      <c r="A7" s="211">
        <v>44565</v>
      </c>
      <c r="B7" s="210" t="s">
        <v>534</v>
      </c>
      <c r="C7" s="464">
        <v>10000</v>
      </c>
      <c r="D7" s="541">
        <v>0</v>
      </c>
      <c r="E7" s="705">
        <f t="shared" si="0"/>
        <v>22456418</v>
      </c>
      <c r="F7" s="469" t="s">
        <v>423</v>
      </c>
    </row>
    <row r="8" spans="1:6" s="338" customFormat="1" ht="16.5" customHeight="1">
      <c r="A8" s="211">
        <v>44566</v>
      </c>
      <c r="B8" s="210" t="s">
        <v>534</v>
      </c>
      <c r="C8" s="464">
        <v>100000</v>
      </c>
      <c r="D8" s="541">
        <v>0</v>
      </c>
      <c r="E8" s="705">
        <f t="shared" si="0"/>
        <v>22556418</v>
      </c>
      <c r="F8" s="469" t="s">
        <v>415</v>
      </c>
    </row>
    <row r="9" spans="1:6" s="338" customFormat="1" ht="16.5" customHeight="1">
      <c r="A9" s="211">
        <v>44566</v>
      </c>
      <c r="B9" s="210" t="s">
        <v>534</v>
      </c>
      <c r="C9" s="464">
        <v>100000</v>
      </c>
      <c r="D9" s="541">
        <v>0</v>
      </c>
      <c r="E9" s="705">
        <f t="shared" si="0"/>
        <v>22656418</v>
      </c>
      <c r="F9" s="469" t="s">
        <v>414</v>
      </c>
    </row>
    <row r="10" spans="1:6" s="338" customFormat="1" ht="16.5" customHeight="1">
      <c r="A10" s="211">
        <v>44566</v>
      </c>
      <c r="B10" s="210" t="s">
        <v>534</v>
      </c>
      <c r="C10" s="464">
        <v>260000</v>
      </c>
      <c r="D10" s="541">
        <v>0</v>
      </c>
      <c r="E10" s="705">
        <f t="shared" si="0"/>
        <v>22916418</v>
      </c>
      <c r="F10" s="469" t="s">
        <v>412</v>
      </c>
    </row>
    <row r="11" spans="1:6" s="338" customFormat="1" ht="16.5" customHeight="1">
      <c r="A11" s="211">
        <v>44566</v>
      </c>
      <c r="B11" s="144" t="s">
        <v>177</v>
      </c>
      <c r="C11" s="464"/>
      <c r="D11" s="464">
        <v>55000</v>
      </c>
      <c r="E11" s="705">
        <f t="shared" si="0"/>
        <v>22861418</v>
      </c>
      <c r="F11" s="469" t="s">
        <v>416</v>
      </c>
    </row>
    <row r="12" spans="1:6" s="338" customFormat="1" ht="16.5" customHeight="1">
      <c r="A12" s="211">
        <v>44567</v>
      </c>
      <c r="B12" s="210" t="s">
        <v>534</v>
      </c>
      <c r="C12" s="464">
        <v>40000</v>
      </c>
      <c r="D12" s="464">
        <v>0</v>
      </c>
      <c r="E12" s="705">
        <f t="shared" si="0"/>
        <v>22901418</v>
      </c>
      <c r="F12" s="469" t="s">
        <v>412</v>
      </c>
    </row>
    <row r="13" spans="1:6" s="338" customFormat="1" ht="16.5" customHeight="1">
      <c r="A13" s="211">
        <v>44568</v>
      </c>
      <c r="B13" s="210" t="s">
        <v>534</v>
      </c>
      <c r="C13" s="464">
        <v>345000</v>
      </c>
      <c r="D13" s="464">
        <v>0</v>
      </c>
      <c r="E13" s="705">
        <f t="shared" si="0"/>
        <v>23246418</v>
      </c>
      <c r="F13" s="469" t="s">
        <v>412</v>
      </c>
    </row>
    <row r="14" spans="1:6" s="338" customFormat="1" ht="16.5" customHeight="1">
      <c r="A14" s="211">
        <v>44571</v>
      </c>
      <c r="B14" s="210" t="s">
        <v>534</v>
      </c>
      <c r="C14" s="464">
        <v>50000</v>
      </c>
      <c r="D14" s="464">
        <v>0</v>
      </c>
      <c r="E14" s="705">
        <f t="shared" si="0"/>
        <v>23296418</v>
      </c>
      <c r="F14" s="469" t="s">
        <v>418</v>
      </c>
    </row>
    <row r="15" spans="1:6" s="338" customFormat="1" ht="16.5" customHeight="1">
      <c r="A15" s="211">
        <v>44571</v>
      </c>
      <c r="B15" s="210" t="s">
        <v>534</v>
      </c>
      <c r="C15" s="464">
        <v>10000</v>
      </c>
      <c r="D15" s="464">
        <v>0</v>
      </c>
      <c r="E15" s="705">
        <f t="shared" si="0"/>
        <v>23306418</v>
      </c>
      <c r="F15" s="469" t="s">
        <v>419</v>
      </c>
    </row>
    <row r="16" spans="1:6" s="338" customFormat="1" ht="16.5" customHeight="1">
      <c r="A16" s="211">
        <v>44571</v>
      </c>
      <c r="B16" s="210" t="s">
        <v>534</v>
      </c>
      <c r="C16" s="464">
        <v>10000</v>
      </c>
      <c r="D16" s="464">
        <v>0</v>
      </c>
      <c r="E16" s="705">
        <f t="shared" si="0"/>
        <v>23316418</v>
      </c>
      <c r="F16" s="469" t="s">
        <v>516</v>
      </c>
    </row>
    <row r="17" spans="1:6" s="338" customFormat="1" ht="16.5" customHeight="1">
      <c r="A17" s="211">
        <v>44571</v>
      </c>
      <c r="B17" s="210" t="s">
        <v>534</v>
      </c>
      <c r="C17" s="464">
        <v>20000</v>
      </c>
      <c r="D17" s="464">
        <v>0</v>
      </c>
      <c r="E17" s="705">
        <f t="shared" si="0"/>
        <v>23336418</v>
      </c>
      <c r="F17" s="469" t="s">
        <v>420</v>
      </c>
    </row>
    <row r="18" spans="1:6" s="338" customFormat="1" ht="16.5" customHeight="1">
      <c r="A18" s="211">
        <v>44571</v>
      </c>
      <c r="B18" s="210" t="s">
        <v>534</v>
      </c>
      <c r="C18" s="464">
        <v>10000</v>
      </c>
      <c r="D18" s="464">
        <v>0</v>
      </c>
      <c r="E18" s="705">
        <f t="shared" si="0"/>
        <v>23346418</v>
      </c>
      <c r="F18" s="469" t="s">
        <v>421</v>
      </c>
    </row>
    <row r="19" spans="1:6" s="338" customFormat="1" ht="16.5" customHeight="1">
      <c r="A19" s="211">
        <v>44571</v>
      </c>
      <c r="B19" s="210" t="s">
        <v>534</v>
      </c>
      <c r="C19" s="464">
        <v>50000</v>
      </c>
      <c r="D19" s="464">
        <v>0</v>
      </c>
      <c r="E19" s="705">
        <f t="shared" si="0"/>
        <v>23396418</v>
      </c>
      <c r="F19" s="469" t="s">
        <v>412</v>
      </c>
    </row>
    <row r="20" spans="1:6" s="338" customFormat="1" ht="16.5" customHeight="1">
      <c r="A20" s="211">
        <v>44573</v>
      </c>
      <c r="B20" s="210" t="s">
        <v>534</v>
      </c>
      <c r="C20" s="464">
        <v>80000</v>
      </c>
      <c r="D20" s="464">
        <v>0</v>
      </c>
      <c r="E20" s="705">
        <f t="shared" si="0"/>
        <v>23476418</v>
      </c>
      <c r="F20" s="469" t="s">
        <v>412</v>
      </c>
    </row>
    <row r="21" spans="1:6" s="338" customFormat="1" ht="16.5" customHeight="1">
      <c r="A21" s="211">
        <v>44574</v>
      </c>
      <c r="B21" s="210" t="s">
        <v>534</v>
      </c>
      <c r="C21" s="464">
        <v>30000</v>
      </c>
      <c r="D21" s="464">
        <v>0</v>
      </c>
      <c r="E21" s="705">
        <f t="shared" si="0"/>
        <v>23506418</v>
      </c>
      <c r="F21" s="469" t="s">
        <v>412</v>
      </c>
    </row>
    <row r="22" spans="1:6" s="338" customFormat="1" ht="16.5" customHeight="1">
      <c r="A22" s="211">
        <v>44575</v>
      </c>
      <c r="B22" s="210" t="s">
        <v>534</v>
      </c>
      <c r="C22" s="464">
        <v>35000</v>
      </c>
      <c r="D22" s="464">
        <v>0</v>
      </c>
      <c r="E22" s="705">
        <f t="shared" si="0"/>
        <v>23541418</v>
      </c>
      <c r="F22" s="469" t="s">
        <v>528</v>
      </c>
    </row>
    <row r="23" spans="1:6" s="338" customFormat="1" ht="16.5" customHeight="1">
      <c r="A23" s="211">
        <v>44578</v>
      </c>
      <c r="B23" s="144" t="s">
        <v>20</v>
      </c>
      <c r="C23" s="464"/>
      <c r="D23" s="464">
        <v>500000</v>
      </c>
      <c r="E23" s="705">
        <f t="shared" si="0"/>
        <v>23041418</v>
      </c>
      <c r="F23" s="469" t="s">
        <v>517</v>
      </c>
    </row>
    <row r="24" spans="1:6" s="338" customFormat="1" ht="16.5" customHeight="1">
      <c r="A24" s="211">
        <v>44580</v>
      </c>
      <c r="B24" s="210" t="s">
        <v>534</v>
      </c>
      <c r="C24" s="464">
        <v>1285000</v>
      </c>
      <c r="D24" s="464">
        <v>0</v>
      </c>
      <c r="E24" s="705">
        <f t="shared" si="0"/>
        <v>24326418</v>
      </c>
      <c r="F24" s="469" t="s">
        <v>412</v>
      </c>
    </row>
    <row r="25" spans="1:6" s="338" customFormat="1" ht="16.5" customHeight="1">
      <c r="A25" s="211">
        <v>44581</v>
      </c>
      <c r="B25" s="210" t="s">
        <v>534</v>
      </c>
      <c r="C25" s="464">
        <v>20000</v>
      </c>
      <c r="D25" s="464">
        <v>0</v>
      </c>
      <c r="E25" s="705">
        <f t="shared" si="0"/>
        <v>24346418</v>
      </c>
      <c r="F25" s="469" t="s">
        <v>425</v>
      </c>
    </row>
    <row r="26" spans="1:6" s="338" customFormat="1" ht="16.5" customHeight="1">
      <c r="A26" s="211">
        <v>44581</v>
      </c>
      <c r="B26" s="210" t="s">
        <v>534</v>
      </c>
      <c r="C26" s="464">
        <v>20000</v>
      </c>
      <c r="D26" s="464">
        <v>0</v>
      </c>
      <c r="E26" s="705">
        <f t="shared" si="0"/>
        <v>24366418</v>
      </c>
      <c r="F26" s="469" t="s">
        <v>426</v>
      </c>
    </row>
    <row r="27" spans="1:6" s="338" customFormat="1" ht="16.5" customHeight="1">
      <c r="A27" s="211">
        <v>44581</v>
      </c>
      <c r="B27" s="210" t="s">
        <v>534</v>
      </c>
      <c r="C27" s="464">
        <v>20000</v>
      </c>
      <c r="D27" s="464">
        <v>0</v>
      </c>
      <c r="E27" s="705">
        <f t="shared" si="0"/>
        <v>24386418</v>
      </c>
      <c r="F27" s="469" t="s">
        <v>413</v>
      </c>
    </row>
    <row r="28" spans="1:6" s="338" customFormat="1" ht="16.5" customHeight="1">
      <c r="A28" s="211">
        <v>44582</v>
      </c>
      <c r="B28" s="210" t="s">
        <v>534</v>
      </c>
      <c r="C28" s="464">
        <v>100000</v>
      </c>
      <c r="D28" s="464">
        <v>0</v>
      </c>
      <c r="E28" s="705">
        <f t="shared" si="0"/>
        <v>24486418</v>
      </c>
      <c r="F28" s="469" t="s">
        <v>518</v>
      </c>
    </row>
    <row r="29" spans="1:6" s="338" customFormat="1" ht="16.5" customHeight="1">
      <c r="A29" s="211">
        <v>44583</v>
      </c>
      <c r="B29" s="210" t="s">
        <v>534</v>
      </c>
      <c r="C29" s="464">
        <v>20000</v>
      </c>
      <c r="D29" s="464">
        <v>0</v>
      </c>
      <c r="E29" s="705">
        <f t="shared" si="0"/>
        <v>24506418</v>
      </c>
      <c r="F29" s="469" t="s">
        <v>519</v>
      </c>
    </row>
    <row r="30" spans="1:6" s="338" customFormat="1" ht="16.5" customHeight="1">
      <c r="A30" s="211">
        <v>44585</v>
      </c>
      <c r="B30" s="210" t="s">
        <v>534</v>
      </c>
      <c r="C30" s="464">
        <v>340000</v>
      </c>
      <c r="D30" s="464">
        <v>0</v>
      </c>
      <c r="E30" s="705">
        <f t="shared" si="0"/>
        <v>24846418</v>
      </c>
      <c r="F30" s="469" t="s">
        <v>412</v>
      </c>
    </row>
    <row r="31" spans="1:6" s="338" customFormat="1" ht="16.5" customHeight="1">
      <c r="A31" s="211">
        <v>44587</v>
      </c>
      <c r="B31" s="210" t="s">
        <v>534</v>
      </c>
      <c r="C31" s="464">
        <v>500000</v>
      </c>
      <c r="D31" s="464">
        <v>0</v>
      </c>
      <c r="E31" s="705">
        <f t="shared" si="0"/>
        <v>25346418</v>
      </c>
      <c r="F31" s="469" t="s">
        <v>529</v>
      </c>
    </row>
    <row r="32" spans="1:6" s="338" customFormat="1" ht="16.5" customHeight="1">
      <c r="A32" s="211">
        <v>44587</v>
      </c>
      <c r="B32" s="210" t="s">
        <v>534</v>
      </c>
      <c r="C32" s="464">
        <v>100000</v>
      </c>
      <c r="D32" s="464">
        <v>0</v>
      </c>
      <c r="E32" s="705">
        <f t="shared" si="0"/>
        <v>25446418</v>
      </c>
      <c r="F32" s="469" t="s">
        <v>530</v>
      </c>
    </row>
    <row r="33" spans="1:9" s="338" customFormat="1" ht="16.5" customHeight="1">
      <c r="A33" s="211">
        <v>44587</v>
      </c>
      <c r="B33" s="210" t="s">
        <v>534</v>
      </c>
      <c r="C33" s="464">
        <v>30000</v>
      </c>
      <c r="D33" s="464">
        <v>0</v>
      </c>
      <c r="E33" s="705">
        <f t="shared" si="0"/>
        <v>25476418</v>
      </c>
      <c r="F33" s="469" t="s">
        <v>531</v>
      </c>
      <c r="I33" s="531">
        <f>SUM(D35:D36,D23)</f>
        <v>7026000</v>
      </c>
    </row>
    <row r="34" spans="1:9" s="338" customFormat="1" ht="16.5" customHeight="1">
      <c r="A34" s="211">
        <v>44587</v>
      </c>
      <c r="B34" s="210" t="s">
        <v>534</v>
      </c>
      <c r="C34" s="464">
        <v>30000</v>
      </c>
      <c r="D34" s="464">
        <v>0</v>
      </c>
      <c r="E34" s="705">
        <f t="shared" si="0"/>
        <v>25506418</v>
      </c>
      <c r="F34" s="469" t="s">
        <v>412</v>
      </c>
    </row>
    <row r="35" spans="1:9" s="338" customFormat="1" ht="16.5" customHeight="1">
      <c r="A35" s="211">
        <v>44587</v>
      </c>
      <c r="B35" s="144" t="s">
        <v>20</v>
      </c>
      <c r="C35" s="464"/>
      <c r="D35" s="464">
        <v>3236000</v>
      </c>
      <c r="E35" s="705">
        <f t="shared" si="0"/>
        <v>22270418</v>
      </c>
      <c r="F35" s="469" t="s">
        <v>436</v>
      </c>
    </row>
    <row r="36" spans="1:9" s="338" customFormat="1" ht="16.5" customHeight="1">
      <c r="A36" s="211">
        <v>44587</v>
      </c>
      <c r="B36" s="144" t="s">
        <v>20</v>
      </c>
      <c r="C36" s="464"/>
      <c r="D36" s="464">
        <v>3290000</v>
      </c>
      <c r="E36" s="705">
        <f t="shared" si="0"/>
        <v>18980418</v>
      </c>
      <c r="F36" s="469" t="s">
        <v>532</v>
      </c>
    </row>
    <row r="37" spans="1:9" s="338" customFormat="1" ht="16.5" customHeight="1">
      <c r="A37" s="211">
        <v>44587</v>
      </c>
      <c r="B37" s="210" t="s">
        <v>534</v>
      </c>
      <c r="C37" s="464">
        <v>10000</v>
      </c>
      <c r="D37" s="464">
        <v>0</v>
      </c>
      <c r="E37" s="705">
        <f t="shared" si="0"/>
        <v>18990418</v>
      </c>
      <c r="F37" s="469" t="s">
        <v>493</v>
      </c>
    </row>
    <row r="38" spans="1:9" s="338" customFormat="1" ht="16.5" customHeight="1">
      <c r="A38" s="211">
        <v>44588</v>
      </c>
      <c r="B38" s="210" t="s">
        <v>534</v>
      </c>
      <c r="C38" s="464">
        <v>1185000</v>
      </c>
      <c r="D38" s="464">
        <v>0</v>
      </c>
      <c r="E38" s="705">
        <f t="shared" si="0"/>
        <v>20175418</v>
      </c>
      <c r="F38" s="469" t="s">
        <v>412</v>
      </c>
    </row>
    <row r="39" spans="1:9" s="338" customFormat="1" ht="16.5" customHeight="1">
      <c r="A39" s="211">
        <v>44588</v>
      </c>
      <c r="B39" s="210" t="s">
        <v>534</v>
      </c>
      <c r="C39" s="464">
        <v>30000</v>
      </c>
      <c r="D39" s="464">
        <v>0</v>
      </c>
      <c r="E39" s="705">
        <f t="shared" si="0"/>
        <v>20205418</v>
      </c>
      <c r="F39" s="469" t="s">
        <v>472</v>
      </c>
    </row>
    <row r="40" spans="1:9" s="338" customFormat="1" ht="16.5" customHeight="1">
      <c r="A40" s="211">
        <v>44589</v>
      </c>
      <c r="B40" s="210" t="s">
        <v>534</v>
      </c>
      <c r="C40" s="464">
        <v>10000</v>
      </c>
      <c r="D40" s="464">
        <v>0</v>
      </c>
      <c r="E40" s="705">
        <f t="shared" si="0"/>
        <v>20215418</v>
      </c>
      <c r="F40" s="469" t="s">
        <v>424</v>
      </c>
    </row>
    <row r="41" spans="1:9" s="338" customFormat="1" ht="16.5" customHeight="1">
      <c r="A41" s="211">
        <v>44589</v>
      </c>
      <c r="B41" s="210" t="s">
        <v>534</v>
      </c>
      <c r="C41" s="464">
        <v>50000</v>
      </c>
      <c r="D41" s="464">
        <v>0</v>
      </c>
      <c r="E41" s="705">
        <f t="shared" si="0"/>
        <v>20265418</v>
      </c>
      <c r="F41" s="469" t="s">
        <v>412</v>
      </c>
    </row>
    <row r="42" spans="1:9" s="338" customFormat="1" ht="16.5" customHeight="1">
      <c r="A42" s="211">
        <v>44589</v>
      </c>
      <c r="B42" s="210" t="s">
        <v>534</v>
      </c>
      <c r="C42" s="464">
        <v>20000</v>
      </c>
      <c r="D42" s="464">
        <v>0</v>
      </c>
      <c r="E42" s="705">
        <f t="shared" si="0"/>
        <v>20285418</v>
      </c>
      <c r="F42" s="469" t="s">
        <v>438</v>
      </c>
    </row>
    <row r="43" spans="1:9" s="338" customFormat="1" ht="16.5" customHeight="1">
      <c r="A43" s="211">
        <v>44589</v>
      </c>
      <c r="B43" s="144" t="s">
        <v>177</v>
      </c>
      <c r="C43" s="521"/>
      <c r="D43" s="521">
        <v>44990</v>
      </c>
      <c r="E43" s="705">
        <f t="shared" si="0"/>
        <v>20240428</v>
      </c>
      <c r="F43" s="469" t="s">
        <v>535</v>
      </c>
    </row>
    <row r="44" spans="1:9" s="338" customFormat="1" ht="17.25" customHeight="1" thickBot="1">
      <c r="A44" s="540"/>
      <c r="B44" s="153" t="s">
        <v>533</v>
      </c>
      <c r="C44" s="514">
        <f>SUM(C5:C42)</f>
        <v>5010000</v>
      </c>
      <c r="D44" s="514">
        <f>SUM(D5:D43)</f>
        <v>7125990</v>
      </c>
      <c r="E44" s="703"/>
      <c r="F44" s="515"/>
    </row>
    <row r="45" spans="1:9" s="338" customFormat="1" ht="16.5" customHeight="1">
      <c r="A45" s="317">
        <v>44593</v>
      </c>
      <c r="B45" s="548"/>
      <c r="C45" s="466">
        <v>30000</v>
      </c>
      <c r="D45" s="542">
        <v>0</v>
      </c>
      <c r="E45" s="704">
        <f>E43+C45-D45</f>
        <v>20270428</v>
      </c>
      <c r="F45" s="467" t="s">
        <v>411</v>
      </c>
    </row>
    <row r="46" spans="1:9" s="338" customFormat="1" ht="16.5" customHeight="1">
      <c r="A46" s="211">
        <v>44595</v>
      </c>
      <c r="B46" s="465"/>
      <c r="C46" s="464">
        <v>10000</v>
      </c>
      <c r="D46" s="541">
        <v>0</v>
      </c>
      <c r="E46" s="705">
        <f t="shared" ref="E46:E86" si="1">E45+C46-D46</f>
        <v>20280428</v>
      </c>
      <c r="F46" s="469" t="s">
        <v>427</v>
      </c>
    </row>
    <row r="47" spans="1:9" s="338" customFormat="1" ht="16.5" customHeight="1">
      <c r="A47" s="211">
        <v>44595</v>
      </c>
      <c r="B47" s="465"/>
      <c r="C47" s="464">
        <v>100000</v>
      </c>
      <c r="D47" s="541">
        <v>0</v>
      </c>
      <c r="E47" s="705">
        <f t="shared" si="1"/>
        <v>20380428</v>
      </c>
      <c r="F47" s="469" t="s">
        <v>545</v>
      </c>
    </row>
    <row r="48" spans="1:9" s="338" customFormat="1" ht="16.5" customHeight="1">
      <c r="A48" s="211">
        <v>44595</v>
      </c>
      <c r="B48" s="465"/>
      <c r="C48" s="464">
        <v>50000</v>
      </c>
      <c r="D48" s="541">
        <v>0</v>
      </c>
      <c r="E48" s="705">
        <f t="shared" si="1"/>
        <v>20430428</v>
      </c>
      <c r="F48" s="469" t="s">
        <v>471</v>
      </c>
    </row>
    <row r="49" spans="1:6" s="338" customFormat="1" ht="16.5" customHeight="1">
      <c r="A49" s="211">
        <v>44595</v>
      </c>
      <c r="B49" s="465"/>
      <c r="C49" s="464">
        <v>10000</v>
      </c>
      <c r="D49" s="541">
        <v>0</v>
      </c>
      <c r="E49" s="705">
        <f t="shared" si="1"/>
        <v>20440428</v>
      </c>
      <c r="F49" s="469" t="s">
        <v>470</v>
      </c>
    </row>
    <row r="50" spans="1:6" s="338" customFormat="1" ht="16.5" customHeight="1">
      <c r="A50" s="211">
        <v>44595</v>
      </c>
      <c r="B50" s="465"/>
      <c r="C50" s="464">
        <v>10000</v>
      </c>
      <c r="D50" s="541">
        <v>0</v>
      </c>
      <c r="E50" s="705">
        <f t="shared" si="1"/>
        <v>20450428</v>
      </c>
      <c r="F50" s="469" t="s">
        <v>428</v>
      </c>
    </row>
    <row r="51" spans="1:6" s="338" customFormat="1" ht="16.5" customHeight="1">
      <c r="A51" s="211">
        <v>44595</v>
      </c>
      <c r="B51" s="465"/>
      <c r="C51" s="464">
        <v>20000</v>
      </c>
      <c r="D51" s="541">
        <v>0</v>
      </c>
      <c r="E51" s="705">
        <f t="shared" si="1"/>
        <v>20470428</v>
      </c>
      <c r="F51" s="469" t="s">
        <v>412</v>
      </c>
    </row>
    <row r="52" spans="1:6" s="338" customFormat="1" ht="16.5" customHeight="1">
      <c r="A52" s="211">
        <v>44595</v>
      </c>
      <c r="B52" s="465"/>
      <c r="C52" s="464">
        <v>20000</v>
      </c>
      <c r="D52" s="541">
        <v>0</v>
      </c>
      <c r="E52" s="705">
        <f t="shared" si="1"/>
        <v>20490428</v>
      </c>
      <c r="F52" s="469" t="s">
        <v>469</v>
      </c>
    </row>
    <row r="53" spans="1:6" s="338" customFormat="1" ht="16.5" customHeight="1">
      <c r="A53" s="211">
        <v>44596</v>
      </c>
      <c r="B53" s="465"/>
      <c r="C53" s="464">
        <v>500000</v>
      </c>
      <c r="D53" s="541">
        <v>0</v>
      </c>
      <c r="E53" s="705">
        <f t="shared" si="1"/>
        <v>20990428</v>
      </c>
      <c r="F53" s="469" t="s">
        <v>543</v>
      </c>
    </row>
    <row r="54" spans="1:6" s="338" customFormat="1" ht="16.5" customHeight="1">
      <c r="A54" s="211">
        <v>44596</v>
      </c>
      <c r="B54" s="465"/>
      <c r="C54" s="464">
        <v>20000</v>
      </c>
      <c r="D54" s="541">
        <v>0</v>
      </c>
      <c r="E54" s="705">
        <f t="shared" si="1"/>
        <v>21010428</v>
      </c>
      <c r="F54" s="469" t="s">
        <v>544</v>
      </c>
    </row>
    <row r="55" spans="1:6" s="338" customFormat="1" ht="16.5" customHeight="1">
      <c r="A55" s="211">
        <v>44599</v>
      </c>
      <c r="B55" s="465"/>
      <c r="C55" s="464">
        <v>100000</v>
      </c>
      <c r="D55" s="541">
        <v>0</v>
      </c>
      <c r="E55" s="705">
        <f t="shared" si="1"/>
        <v>21110428</v>
      </c>
      <c r="F55" s="469" t="s">
        <v>415</v>
      </c>
    </row>
    <row r="56" spans="1:6" s="338" customFormat="1" ht="16.5" customHeight="1">
      <c r="A56" s="211">
        <v>44599</v>
      </c>
      <c r="B56" s="465"/>
      <c r="C56" s="464">
        <v>360000</v>
      </c>
      <c r="D56" s="541">
        <v>0</v>
      </c>
      <c r="E56" s="705">
        <f t="shared" si="1"/>
        <v>21470428</v>
      </c>
      <c r="F56" s="469" t="s">
        <v>412</v>
      </c>
    </row>
    <row r="57" spans="1:6" s="338" customFormat="1" ht="16.5" customHeight="1">
      <c r="A57" s="211">
        <v>44599</v>
      </c>
      <c r="B57" s="465"/>
      <c r="C57" s="464"/>
      <c r="D57" s="464">
        <v>55220</v>
      </c>
      <c r="E57" s="705">
        <f t="shared" si="1"/>
        <v>21415208</v>
      </c>
      <c r="F57" s="469" t="s">
        <v>416</v>
      </c>
    </row>
    <row r="58" spans="1:6" s="338" customFormat="1" ht="16.5" customHeight="1">
      <c r="A58" s="211">
        <v>44600</v>
      </c>
      <c r="B58" s="465"/>
      <c r="C58" s="464">
        <v>10000</v>
      </c>
      <c r="D58" s="464">
        <v>0</v>
      </c>
      <c r="E58" s="705">
        <f t="shared" si="1"/>
        <v>21425208</v>
      </c>
      <c r="F58" s="469" t="s">
        <v>423</v>
      </c>
    </row>
    <row r="59" spans="1:6" s="338" customFormat="1" ht="16.5" customHeight="1">
      <c r="A59" s="211">
        <v>44601</v>
      </c>
      <c r="B59" s="465"/>
      <c r="C59" s="464">
        <v>515000</v>
      </c>
      <c r="D59" s="464">
        <v>0</v>
      </c>
      <c r="E59" s="705">
        <f t="shared" si="1"/>
        <v>21940208</v>
      </c>
      <c r="F59" s="469" t="s">
        <v>412</v>
      </c>
    </row>
    <row r="60" spans="1:6" s="338" customFormat="1" ht="16.5" customHeight="1">
      <c r="A60" s="211">
        <v>44601</v>
      </c>
      <c r="B60" s="465"/>
      <c r="C60" s="464">
        <v>50000</v>
      </c>
      <c r="D60" s="464">
        <v>0</v>
      </c>
      <c r="E60" s="705">
        <f t="shared" si="1"/>
        <v>21990208</v>
      </c>
      <c r="F60" s="469" t="s">
        <v>542</v>
      </c>
    </row>
    <row r="61" spans="1:6" s="338" customFormat="1" ht="16.5" customHeight="1">
      <c r="A61" s="211">
        <v>44601</v>
      </c>
      <c r="B61" s="465"/>
      <c r="C61" s="464">
        <v>50000</v>
      </c>
      <c r="D61" s="464">
        <v>0</v>
      </c>
      <c r="E61" s="705">
        <f t="shared" si="1"/>
        <v>22040208</v>
      </c>
      <c r="F61" s="469" t="s">
        <v>541</v>
      </c>
    </row>
    <row r="62" spans="1:6" s="338" customFormat="1" ht="16.5" customHeight="1">
      <c r="A62" s="211">
        <v>44602</v>
      </c>
      <c r="B62" s="465"/>
      <c r="C62" s="464">
        <v>10000</v>
      </c>
      <c r="D62" s="464">
        <v>0</v>
      </c>
      <c r="E62" s="705">
        <f t="shared" si="1"/>
        <v>22050208</v>
      </c>
      <c r="F62" s="469" t="s">
        <v>419</v>
      </c>
    </row>
    <row r="63" spans="1:6" s="338" customFormat="1" ht="16.5" customHeight="1">
      <c r="A63" s="211">
        <v>44602</v>
      </c>
      <c r="B63" s="465"/>
      <c r="C63" s="464">
        <v>50000</v>
      </c>
      <c r="D63" s="464">
        <v>0</v>
      </c>
      <c r="E63" s="705">
        <f t="shared" si="1"/>
        <v>22100208</v>
      </c>
      <c r="F63" s="469" t="s">
        <v>418</v>
      </c>
    </row>
    <row r="64" spans="1:6" s="338" customFormat="1" ht="16.5" customHeight="1">
      <c r="A64" s="211">
        <v>44602</v>
      </c>
      <c r="B64" s="465"/>
      <c r="C64" s="464">
        <v>10000</v>
      </c>
      <c r="D64" s="464">
        <v>0</v>
      </c>
      <c r="E64" s="705">
        <f t="shared" si="1"/>
        <v>22110208</v>
      </c>
      <c r="F64" s="469" t="s">
        <v>516</v>
      </c>
    </row>
    <row r="65" spans="1:6" s="338" customFormat="1" ht="16.5" customHeight="1">
      <c r="A65" s="211">
        <v>44602</v>
      </c>
      <c r="B65" s="465"/>
      <c r="C65" s="464">
        <v>20000</v>
      </c>
      <c r="D65" s="464">
        <v>0</v>
      </c>
      <c r="E65" s="705">
        <f t="shared" si="1"/>
        <v>22130208</v>
      </c>
      <c r="F65" s="469" t="s">
        <v>420</v>
      </c>
    </row>
    <row r="66" spans="1:6" s="338" customFormat="1" ht="16.5" customHeight="1">
      <c r="A66" s="211">
        <v>44602</v>
      </c>
      <c r="B66" s="465"/>
      <c r="C66" s="464">
        <v>10000</v>
      </c>
      <c r="D66" s="464">
        <v>0</v>
      </c>
      <c r="E66" s="705">
        <f t="shared" si="1"/>
        <v>22140208</v>
      </c>
      <c r="F66" s="469" t="s">
        <v>421</v>
      </c>
    </row>
    <row r="67" spans="1:6" s="338" customFormat="1" ht="16.5" customHeight="1">
      <c r="A67" s="211">
        <v>44606</v>
      </c>
      <c r="B67" s="465"/>
      <c r="C67" s="464">
        <v>10000</v>
      </c>
      <c r="D67" s="464">
        <v>0</v>
      </c>
      <c r="E67" s="705">
        <f t="shared" si="1"/>
        <v>22150208</v>
      </c>
      <c r="F67" s="469" t="s">
        <v>519</v>
      </c>
    </row>
    <row r="68" spans="1:6" s="338" customFormat="1" ht="16.5" customHeight="1">
      <c r="A68" s="211">
        <v>44606</v>
      </c>
      <c r="B68" s="465"/>
      <c r="C68" s="464">
        <v>80000</v>
      </c>
      <c r="D68" s="464">
        <v>0</v>
      </c>
      <c r="E68" s="705">
        <f t="shared" si="1"/>
        <v>22230208</v>
      </c>
      <c r="F68" s="469" t="s">
        <v>412</v>
      </c>
    </row>
    <row r="69" spans="1:6" s="338" customFormat="1" ht="16.5" customHeight="1">
      <c r="A69" s="211">
        <v>44609</v>
      </c>
      <c r="B69" s="465"/>
      <c r="C69" s="464">
        <v>1285000</v>
      </c>
      <c r="D69" s="464">
        <v>0</v>
      </c>
      <c r="E69" s="705">
        <f t="shared" si="1"/>
        <v>23515208</v>
      </c>
      <c r="F69" s="469" t="s">
        <v>412</v>
      </c>
    </row>
    <row r="70" spans="1:6" s="338" customFormat="1" ht="16.5" customHeight="1">
      <c r="A70" s="211">
        <v>44609</v>
      </c>
      <c r="B70" s="465"/>
      <c r="C70" s="464">
        <v>50000</v>
      </c>
      <c r="D70" s="464">
        <v>0</v>
      </c>
      <c r="E70" s="705">
        <f t="shared" si="1"/>
        <v>23565208</v>
      </c>
      <c r="F70" s="469" t="s">
        <v>540</v>
      </c>
    </row>
    <row r="71" spans="1:6" s="338" customFormat="1" ht="16.5" customHeight="1">
      <c r="A71" s="211">
        <v>44610</v>
      </c>
      <c r="B71" s="465"/>
      <c r="C71" s="464">
        <v>10000</v>
      </c>
      <c r="D71" s="464">
        <v>0</v>
      </c>
      <c r="E71" s="705">
        <f t="shared" si="1"/>
        <v>23575208</v>
      </c>
      <c r="F71" s="469" t="s">
        <v>412</v>
      </c>
    </row>
    <row r="72" spans="1:6" s="338" customFormat="1" ht="16.5" customHeight="1">
      <c r="A72" s="211">
        <v>44613</v>
      </c>
      <c r="B72" s="465"/>
      <c r="C72" s="464">
        <v>20000</v>
      </c>
      <c r="D72" s="464">
        <v>0</v>
      </c>
      <c r="E72" s="705">
        <f t="shared" si="1"/>
        <v>23595208</v>
      </c>
      <c r="F72" s="469" t="s">
        <v>425</v>
      </c>
    </row>
    <row r="73" spans="1:6" s="338" customFormat="1" ht="16.5" customHeight="1">
      <c r="A73" s="211">
        <v>44613</v>
      </c>
      <c r="B73" s="465"/>
      <c r="C73" s="464">
        <v>20000</v>
      </c>
      <c r="D73" s="464">
        <v>0</v>
      </c>
      <c r="E73" s="705">
        <f t="shared" si="1"/>
        <v>23615208</v>
      </c>
      <c r="F73" s="469" t="s">
        <v>426</v>
      </c>
    </row>
    <row r="74" spans="1:6" s="338" customFormat="1" ht="16.5" customHeight="1">
      <c r="A74" s="211">
        <v>44613</v>
      </c>
      <c r="B74" s="465"/>
      <c r="C74" s="464">
        <v>30000</v>
      </c>
      <c r="D74" s="464">
        <v>0</v>
      </c>
      <c r="E74" s="705">
        <f t="shared" si="1"/>
        <v>23645208</v>
      </c>
      <c r="F74" s="469" t="s">
        <v>412</v>
      </c>
    </row>
    <row r="75" spans="1:6" s="338" customFormat="1" ht="16.5" customHeight="1">
      <c r="A75" s="211">
        <v>44615</v>
      </c>
      <c r="B75" s="465"/>
      <c r="C75" s="464">
        <v>330000</v>
      </c>
      <c r="D75" s="464">
        <v>0</v>
      </c>
      <c r="E75" s="705">
        <f t="shared" si="1"/>
        <v>23975208</v>
      </c>
      <c r="F75" s="469" t="s">
        <v>412</v>
      </c>
    </row>
    <row r="76" spans="1:6" s="338" customFormat="1" ht="16.5" customHeight="1">
      <c r="A76" s="211">
        <v>44615</v>
      </c>
      <c r="B76" s="465"/>
      <c r="C76" s="464">
        <v>30000</v>
      </c>
      <c r="D76" s="464">
        <v>0</v>
      </c>
      <c r="E76" s="705">
        <f t="shared" si="1"/>
        <v>24005208</v>
      </c>
      <c r="F76" s="469" t="s">
        <v>437</v>
      </c>
    </row>
    <row r="77" spans="1:6" s="338" customFormat="1" ht="16.5" customHeight="1">
      <c r="A77" s="211">
        <v>44616</v>
      </c>
      <c r="B77" s="465"/>
      <c r="C77" s="464">
        <v>20000</v>
      </c>
      <c r="D77" s="464">
        <v>0</v>
      </c>
      <c r="E77" s="705">
        <f t="shared" si="1"/>
        <v>24025208</v>
      </c>
      <c r="F77" s="469" t="s">
        <v>412</v>
      </c>
    </row>
    <row r="78" spans="1:6" s="338" customFormat="1" ht="16.5" customHeight="1">
      <c r="A78" s="211">
        <v>44617</v>
      </c>
      <c r="B78" s="465"/>
      <c r="C78" s="464">
        <v>10000</v>
      </c>
      <c r="D78" s="464">
        <v>0</v>
      </c>
      <c r="E78" s="705">
        <f t="shared" si="1"/>
        <v>24035208</v>
      </c>
      <c r="F78" s="469" t="s">
        <v>412</v>
      </c>
    </row>
    <row r="79" spans="1:6" s="338" customFormat="1" ht="16.5" customHeight="1">
      <c r="A79" s="211">
        <v>44620</v>
      </c>
      <c r="B79" s="465"/>
      <c r="C79" s="464">
        <v>50000</v>
      </c>
      <c r="D79" s="464">
        <v>0</v>
      </c>
      <c r="E79" s="705">
        <f t="shared" si="1"/>
        <v>24085208</v>
      </c>
      <c r="F79" s="469" t="s">
        <v>471</v>
      </c>
    </row>
    <row r="80" spans="1:6" s="338" customFormat="1" ht="16.5" customHeight="1">
      <c r="A80" s="211">
        <v>44620</v>
      </c>
      <c r="B80" s="465"/>
      <c r="C80" s="464">
        <v>10000</v>
      </c>
      <c r="D80" s="464">
        <v>0</v>
      </c>
      <c r="E80" s="705">
        <f t="shared" si="1"/>
        <v>24095208</v>
      </c>
      <c r="F80" s="469" t="s">
        <v>470</v>
      </c>
    </row>
    <row r="81" spans="1:6" s="338" customFormat="1" ht="16.5" customHeight="1">
      <c r="A81" s="211">
        <v>44620</v>
      </c>
      <c r="B81" s="465"/>
      <c r="C81" s="464">
        <v>10000</v>
      </c>
      <c r="D81" s="464">
        <v>0</v>
      </c>
      <c r="E81" s="705">
        <f t="shared" si="1"/>
        <v>24105208</v>
      </c>
      <c r="F81" s="469" t="s">
        <v>428</v>
      </c>
    </row>
    <row r="82" spans="1:6" s="338" customFormat="1" ht="16.5" customHeight="1">
      <c r="A82" s="211">
        <v>44620</v>
      </c>
      <c r="B82" s="465"/>
      <c r="C82" s="464">
        <v>1195000</v>
      </c>
      <c r="D82" s="464">
        <v>0</v>
      </c>
      <c r="E82" s="705">
        <f t="shared" si="1"/>
        <v>25300208</v>
      </c>
      <c r="F82" s="469" t="s">
        <v>412</v>
      </c>
    </row>
    <row r="83" spans="1:6" s="338" customFormat="1" ht="16.5" customHeight="1">
      <c r="A83" s="211">
        <v>44620</v>
      </c>
      <c r="B83" s="465"/>
      <c r="C83" s="464">
        <v>20000</v>
      </c>
      <c r="D83" s="464">
        <v>0</v>
      </c>
      <c r="E83" s="705">
        <f t="shared" si="1"/>
        <v>25320208</v>
      </c>
      <c r="F83" s="469" t="s">
        <v>438</v>
      </c>
    </row>
    <row r="84" spans="1:6" s="338" customFormat="1" ht="16.5" customHeight="1">
      <c r="A84" s="211">
        <v>44620</v>
      </c>
      <c r="B84" s="465"/>
      <c r="C84" s="464">
        <v>100000</v>
      </c>
      <c r="D84" s="464">
        <v>0</v>
      </c>
      <c r="E84" s="705">
        <f t="shared" si="1"/>
        <v>25420208</v>
      </c>
      <c r="F84" s="469" t="s">
        <v>518</v>
      </c>
    </row>
    <row r="85" spans="1:6" s="338" customFormat="1" ht="16.5" customHeight="1">
      <c r="A85" s="211">
        <v>44620</v>
      </c>
      <c r="B85" s="465"/>
      <c r="C85" s="464">
        <v>20000</v>
      </c>
      <c r="D85" s="464">
        <v>0</v>
      </c>
      <c r="E85" s="705">
        <f t="shared" si="1"/>
        <v>25440208</v>
      </c>
      <c r="F85" s="469" t="s">
        <v>469</v>
      </c>
    </row>
    <row r="86" spans="1:6" s="338" customFormat="1" ht="16.5" customHeight="1">
      <c r="A86" s="211">
        <v>44620</v>
      </c>
      <c r="B86" s="465"/>
      <c r="C86" s="549">
        <v>0</v>
      </c>
      <c r="D86" s="492">
        <v>44770</v>
      </c>
      <c r="E86" s="705">
        <f t="shared" si="1"/>
        <v>25395438</v>
      </c>
      <c r="F86" s="469" t="s">
        <v>535</v>
      </c>
    </row>
    <row r="87" spans="1:6" s="338" customFormat="1" ht="17.25" customHeight="1" thickBot="1">
      <c r="A87" s="53"/>
      <c r="B87" s="153" t="s">
        <v>223</v>
      </c>
      <c r="C87" s="514">
        <f>SUM(C45:C86)</f>
        <v>5255000</v>
      </c>
      <c r="D87" s="514">
        <f>SUM(D45:D86)</f>
        <v>99990</v>
      </c>
      <c r="E87" s="703"/>
      <c r="F87" s="515"/>
    </row>
    <row r="88" spans="1:6" s="338" customFormat="1" ht="16.5" customHeight="1">
      <c r="A88" s="516">
        <v>44621</v>
      </c>
      <c r="B88" s="406" t="s">
        <v>534</v>
      </c>
      <c r="C88" s="466">
        <v>30000</v>
      </c>
      <c r="D88" s="542">
        <v>0</v>
      </c>
      <c r="E88" s="704">
        <f>E86+C88*D88</f>
        <v>25395438</v>
      </c>
      <c r="F88" s="467" t="s">
        <v>411</v>
      </c>
    </row>
    <row r="89" spans="1:6" s="338" customFormat="1" ht="16.5" customHeight="1">
      <c r="A89" s="468">
        <v>44621</v>
      </c>
      <c r="B89" s="210" t="s">
        <v>534</v>
      </c>
      <c r="C89" s="464">
        <v>10000</v>
      </c>
      <c r="D89" s="541">
        <v>0</v>
      </c>
      <c r="E89" s="705">
        <f>E88+C89-D89</f>
        <v>25405438</v>
      </c>
      <c r="F89" s="469" t="s">
        <v>424</v>
      </c>
    </row>
    <row r="90" spans="1:6" s="338" customFormat="1" ht="16.5" customHeight="1">
      <c r="A90" s="468">
        <v>44622</v>
      </c>
      <c r="B90" s="210" t="s">
        <v>534</v>
      </c>
      <c r="C90" s="464">
        <v>70000</v>
      </c>
      <c r="D90" s="541">
        <v>0</v>
      </c>
      <c r="E90" s="705">
        <f t="shared" ref="E90:E135" si="2">E89+C90-D90</f>
        <v>25475438</v>
      </c>
      <c r="F90" s="469" t="s">
        <v>412</v>
      </c>
    </row>
    <row r="91" spans="1:6" s="338" customFormat="1" ht="16.5" customHeight="1">
      <c r="A91" s="468">
        <v>44623</v>
      </c>
      <c r="B91" s="210" t="s">
        <v>534</v>
      </c>
      <c r="C91" s="464">
        <v>10000</v>
      </c>
      <c r="D91" s="541">
        <v>0</v>
      </c>
      <c r="E91" s="705">
        <f t="shared" si="2"/>
        <v>25485438</v>
      </c>
      <c r="F91" s="469" t="s">
        <v>570</v>
      </c>
    </row>
    <row r="92" spans="1:6" s="338" customFormat="1" ht="16.5" customHeight="1">
      <c r="A92" s="468">
        <v>44624</v>
      </c>
      <c r="B92" s="210" t="s">
        <v>534</v>
      </c>
      <c r="C92" s="464">
        <v>100000</v>
      </c>
      <c r="D92" s="541">
        <v>0</v>
      </c>
      <c r="E92" s="705">
        <f t="shared" si="2"/>
        <v>25585438</v>
      </c>
      <c r="F92" s="469" t="s">
        <v>414</v>
      </c>
    </row>
    <row r="93" spans="1:6" s="338" customFormat="1" ht="16.5" customHeight="1">
      <c r="A93" s="468">
        <v>44624</v>
      </c>
      <c r="B93" s="210" t="s">
        <v>534</v>
      </c>
      <c r="C93" s="464">
        <v>320000</v>
      </c>
      <c r="D93" s="541">
        <v>0</v>
      </c>
      <c r="E93" s="705">
        <f t="shared" si="2"/>
        <v>25905438</v>
      </c>
      <c r="F93" s="469" t="s">
        <v>412</v>
      </c>
    </row>
    <row r="94" spans="1:6" s="338" customFormat="1" ht="16.5" customHeight="1">
      <c r="A94" s="468">
        <v>44624</v>
      </c>
      <c r="B94" s="210" t="s">
        <v>534</v>
      </c>
      <c r="C94" s="464">
        <v>10000</v>
      </c>
      <c r="D94" s="541">
        <v>0</v>
      </c>
      <c r="E94" s="705">
        <f t="shared" si="2"/>
        <v>25915438</v>
      </c>
      <c r="F94" s="469" t="s">
        <v>423</v>
      </c>
    </row>
    <row r="95" spans="1:6" s="338" customFormat="1" ht="16.5" customHeight="1">
      <c r="A95" s="468">
        <v>44625</v>
      </c>
      <c r="B95" s="210" t="s">
        <v>534</v>
      </c>
      <c r="C95" s="464">
        <v>30000</v>
      </c>
      <c r="D95" s="541">
        <v>0</v>
      </c>
      <c r="E95" s="705">
        <f t="shared" si="2"/>
        <v>25945438</v>
      </c>
      <c r="F95" s="469" t="s">
        <v>472</v>
      </c>
    </row>
    <row r="96" spans="1:6" s="338" customFormat="1" ht="16.5" customHeight="1">
      <c r="A96" s="468">
        <v>44627</v>
      </c>
      <c r="B96" s="210" t="s">
        <v>534</v>
      </c>
      <c r="C96" s="464">
        <v>100000</v>
      </c>
      <c r="D96" s="541">
        <v>0</v>
      </c>
      <c r="E96" s="705">
        <f t="shared" si="2"/>
        <v>26045438</v>
      </c>
      <c r="F96" s="469" t="s">
        <v>415</v>
      </c>
    </row>
    <row r="97" spans="1:6" s="338" customFormat="1" ht="16.5" customHeight="1">
      <c r="A97" s="468">
        <v>44627</v>
      </c>
      <c r="B97" s="144" t="s">
        <v>177</v>
      </c>
      <c r="C97" s="464">
        <v>0</v>
      </c>
      <c r="D97" s="464">
        <v>4188000</v>
      </c>
      <c r="E97" s="705">
        <f t="shared" si="2"/>
        <v>21857438</v>
      </c>
      <c r="F97" s="469" t="s">
        <v>436</v>
      </c>
    </row>
    <row r="98" spans="1:6" s="338" customFormat="1" ht="16.5" customHeight="1">
      <c r="A98" s="468">
        <v>44627</v>
      </c>
      <c r="B98" s="210" t="s">
        <v>534</v>
      </c>
      <c r="C98" s="464">
        <v>10000</v>
      </c>
      <c r="D98" s="464">
        <v>0</v>
      </c>
      <c r="E98" s="705">
        <f t="shared" si="2"/>
        <v>21867438</v>
      </c>
      <c r="F98" s="469" t="s">
        <v>570</v>
      </c>
    </row>
    <row r="99" spans="1:6" s="338" customFormat="1" ht="16.5" customHeight="1">
      <c r="A99" s="468">
        <v>44627</v>
      </c>
      <c r="B99" s="210" t="s">
        <v>534</v>
      </c>
      <c r="C99" s="464">
        <v>40000</v>
      </c>
      <c r="D99" s="464">
        <v>0</v>
      </c>
      <c r="E99" s="705">
        <f t="shared" si="2"/>
        <v>21907438</v>
      </c>
      <c r="F99" s="469" t="s">
        <v>412</v>
      </c>
    </row>
    <row r="100" spans="1:6" s="338" customFormat="1" ht="16.5" customHeight="1">
      <c r="A100" s="468">
        <v>44627</v>
      </c>
      <c r="B100" s="144" t="s">
        <v>177</v>
      </c>
      <c r="C100" s="464">
        <v>0</v>
      </c>
      <c r="D100" s="464">
        <v>55000</v>
      </c>
      <c r="E100" s="705">
        <f t="shared" si="2"/>
        <v>21852438</v>
      </c>
      <c r="F100" s="469" t="s">
        <v>416</v>
      </c>
    </row>
    <row r="101" spans="1:6" s="338" customFormat="1" ht="16.5" customHeight="1">
      <c r="A101" s="468">
        <v>44628</v>
      </c>
      <c r="B101" s="144" t="s">
        <v>177</v>
      </c>
      <c r="C101" s="464">
        <v>0</v>
      </c>
      <c r="D101" s="464">
        <v>1000000</v>
      </c>
      <c r="E101" s="705">
        <f t="shared" si="2"/>
        <v>20852438</v>
      </c>
      <c r="F101" s="469" t="s">
        <v>517</v>
      </c>
    </row>
    <row r="102" spans="1:6" s="338" customFormat="1" ht="16.5" customHeight="1">
      <c r="A102" s="468">
        <v>44630</v>
      </c>
      <c r="B102" s="210" t="s">
        <v>534</v>
      </c>
      <c r="C102" s="464">
        <v>50000</v>
      </c>
      <c r="D102" s="464">
        <v>0</v>
      </c>
      <c r="E102" s="705">
        <f t="shared" si="2"/>
        <v>20902438</v>
      </c>
      <c r="F102" s="469" t="s">
        <v>418</v>
      </c>
    </row>
    <row r="103" spans="1:6" s="338" customFormat="1" ht="16.5" customHeight="1">
      <c r="A103" s="468">
        <v>44630</v>
      </c>
      <c r="B103" s="210" t="s">
        <v>534</v>
      </c>
      <c r="C103" s="464">
        <v>10000</v>
      </c>
      <c r="D103" s="464">
        <v>0</v>
      </c>
      <c r="E103" s="705">
        <f t="shared" si="2"/>
        <v>20912438</v>
      </c>
      <c r="F103" s="469" t="s">
        <v>419</v>
      </c>
    </row>
    <row r="104" spans="1:6" s="338" customFormat="1" ht="16.5" customHeight="1">
      <c r="A104" s="468">
        <v>44630</v>
      </c>
      <c r="B104" s="210" t="s">
        <v>534</v>
      </c>
      <c r="C104" s="464">
        <v>10000</v>
      </c>
      <c r="D104" s="464">
        <v>0</v>
      </c>
      <c r="E104" s="705">
        <f t="shared" si="2"/>
        <v>20922438</v>
      </c>
      <c r="F104" s="469" t="s">
        <v>516</v>
      </c>
    </row>
    <row r="105" spans="1:6" s="338" customFormat="1" ht="16.5" customHeight="1">
      <c r="A105" s="468">
        <v>44630</v>
      </c>
      <c r="B105" s="210" t="s">
        <v>534</v>
      </c>
      <c r="C105" s="464">
        <v>20000</v>
      </c>
      <c r="D105" s="464">
        <v>0</v>
      </c>
      <c r="E105" s="705">
        <f t="shared" si="2"/>
        <v>20942438</v>
      </c>
      <c r="F105" s="469" t="s">
        <v>420</v>
      </c>
    </row>
    <row r="106" spans="1:6" s="338" customFormat="1" ht="16.5" customHeight="1">
      <c r="A106" s="468">
        <v>44630</v>
      </c>
      <c r="B106" s="210" t="s">
        <v>534</v>
      </c>
      <c r="C106" s="464">
        <v>10000</v>
      </c>
      <c r="D106" s="464">
        <v>0</v>
      </c>
      <c r="E106" s="705">
        <f t="shared" si="2"/>
        <v>20952438</v>
      </c>
      <c r="F106" s="469" t="s">
        <v>421</v>
      </c>
    </row>
    <row r="107" spans="1:6" s="338" customFormat="1" ht="16.5" customHeight="1">
      <c r="A107" s="468">
        <v>44630</v>
      </c>
      <c r="B107" s="210" t="s">
        <v>534</v>
      </c>
      <c r="C107" s="464">
        <v>515000</v>
      </c>
      <c r="D107" s="464">
        <v>0</v>
      </c>
      <c r="E107" s="705">
        <f t="shared" si="2"/>
        <v>21467438</v>
      </c>
      <c r="F107" s="469" t="s">
        <v>412</v>
      </c>
    </row>
    <row r="108" spans="1:6" s="338" customFormat="1" ht="16.5" customHeight="1">
      <c r="A108" s="468">
        <v>44631</v>
      </c>
      <c r="B108" s="210" t="s">
        <v>534</v>
      </c>
      <c r="C108" s="464">
        <v>30000</v>
      </c>
      <c r="D108" s="464">
        <v>0</v>
      </c>
      <c r="E108" s="705">
        <f t="shared" si="2"/>
        <v>21497438</v>
      </c>
      <c r="F108" s="469" t="s">
        <v>571</v>
      </c>
    </row>
    <row r="109" spans="1:6" s="338" customFormat="1" ht="16.5" customHeight="1">
      <c r="A109" s="468">
        <v>44632</v>
      </c>
      <c r="B109" s="210" t="s">
        <v>534</v>
      </c>
      <c r="C109" s="464">
        <v>10000</v>
      </c>
      <c r="D109" s="464">
        <v>0</v>
      </c>
      <c r="E109" s="705">
        <f t="shared" si="2"/>
        <v>21507438</v>
      </c>
      <c r="F109" s="469" t="s">
        <v>427</v>
      </c>
    </row>
    <row r="110" spans="1:6" s="338" customFormat="1" ht="16.5" customHeight="1">
      <c r="A110" s="468">
        <v>44634</v>
      </c>
      <c r="B110" s="210" t="s">
        <v>534</v>
      </c>
      <c r="C110" s="464">
        <v>10000</v>
      </c>
      <c r="D110" s="464">
        <v>0</v>
      </c>
      <c r="E110" s="705">
        <f t="shared" si="2"/>
        <v>21517438</v>
      </c>
      <c r="F110" s="469" t="s">
        <v>519</v>
      </c>
    </row>
    <row r="111" spans="1:6" s="338" customFormat="1" ht="16.5" customHeight="1">
      <c r="A111" s="468">
        <v>44634</v>
      </c>
      <c r="B111" s="210" t="s">
        <v>534</v>
      </c>
      <c r="C111" s="464">
        <v>80000</v>
      </c>
      <c r="D111" s="464">
        <v>0</v>
      </c>
      <c r="E111" s="705">
        <f t="shared" si="2"/>
        <v>21597438</v>
      </c>
      <c r="F111" s="469" t="s">
        <v>412</v>
      </c>
    </row>
    <row r="112" spans="1:6" s="338" customFormat="1" ht="16.5" customHeight="1">
      <c r="A112" s="468">
        <v>44636</v>
      </c>
      <c r="B112" s="210" t="s">
        <v>534</v>
      </c>
      <c r="C112" s="464">
        <v>50000</v>
      </c>
      <c r="D112" s="464">
        <v>0</v>
      </c>
      <c r="E112" s="705">
        <f t="shared" si="2"/>
        <v>21647438</v>
      </c>
      <c r="F112" s="469" t="s">
        <v>572</v>
      </c>
    </row>
    <row r="113" spans="1:6" s="338" customFormat="1" ht="16.5" customHeight="1">
      <c r="A113" s="468">
        <v>44637</v>
      </c>
      <c r="B113" s="210" t="s">
        <v>534</v>
      </c>
      <c r="C113" s="464">
        <v>1285000</v>
      </c>
      <c r="D113" s="464">
        <v>0</v>
      </c>
      <c r="E113" s="705">
        <f t="shared" si="2"/>
        <v>22932438</v>
      </c>
      <c r="F113" s="469" t="s">
        <v>412</v>
      </c>
    </row>
    <row r="114" spans="1:6" s="338" customFormat="1" ht="16.5" customHeight="1">
      <c r="A114" s="468">
        <v>44638</v>
      </c>
      <c r="B114" s="210" t="s">
        <v>534</v>
      </c>
      <c r="C114" s="464">
        <v>10000</v>
      </c>
      <c r="D114" s="464">
        <v>0</v>
      </c>
      <c r="E114" s="705">
        <f t="shared" si="2"/>
        <v>22942438</v>
      </c>
      <c r="F114" s="469" t="s">
        <v>412</v>
      </c>
    </row>
    <row r="115" spans="1:6" s="338" customFormat="1" ht="16.5" customHeight="1">
      <c r="A115" s="468">
        <v>44641</v>
      </c>
      <c r="B115" s="210" t="s">
        <v>534</v>
      </c>
      <c r="C115" s="464">
        <v>20000</v>
      </c>
      <c r="D115" s="464">
        <v>0</v>
      </c>
      <c r="E115" s="705">
        <f t="shared" si="2"/>
        <v>22962438</v>
      </c>
      <c r="F115" s="469" t="s">
        <v>425</v>
      </c>
    </row>
    <row r="116" spans="1:6" s="338" customFormat="1" ht="16.5" customHeight="1">
      <c r="A116" s="468">
        <v>44641</v>
      </c>
      <c r="B116" s="210" t="s">
        <v>534</v>
      </c>
      <c r="C116" s="464">
        <v>20000</v>
      </c>
      <c r="D116" s="464">
        <v>0</v>
      </c>
      <c r="E116" s="705">
        <f t="shared" si="2"/>
        <v>22982438</v>
      </c>
      <c r="F116" s="469" t="s">
        <v>426</v>
      </c>
    </row>
    <row r="117" spans="1:6" s="338" customFormat="1" ht="16.5" customHeight="1">
      <c r="A117" s="468">
        <v>44641</v>
      </c>
      <c r="B117" s="210" t="s">
        <v>534</v>
      </c>
      <c r="C117" s="464">
        <v>30000</v>
      </c>
      <c r="D117" s="464">
        <v>0</v>
      </c>
      <c r="E117" s="705">
        <f t="shared" si="2"/>
        <v>23012438</v>
      </c>
      <c r="F117" s="469" t="s">
        <v>412</v>
      </c>
    </row>
    <row r="118" spans="1:6" s="338" customFormat="1" ht="16.5" customHeight="1">
      <c r="A118" s="468">
        <v>44643</v>
      </c>
      <c r="B118" s="210" t="s">
        <v>534</v>
      </c>
      <c r="C118" s="464">
        <v>10000</v>
      </c>
      <c r="D118" s="464">
        <v>0</v>
      </c>
      <c r="E118" s="705">
        <f t="shared" si="2"/>
        <v>23022438</v>
      </c>
      <c r="F118" s="469" t="s">
        <v>427</v>
      </c>
    </row>
    <row r="119" spans="1:6" s="338" customFormat="1" ht="16.5" customHeight="1">
      <c r="A119" s="468">
        <v>44643</v>
      </c>
      <c r="B119" s="210" t="s">
        <v>534</v>
      </c>
      <c r="C119" s="464">
        <v>310000</v>
      </c>
      <c r="D119" s="464">
        <v>0</v>
      </c>
      <c r="E119" s="705">
        <f t="shared" si="2"/>
        <v>23332438</v>
      </c>
      <c r="F119" s="469" t="s">
        <v>412</v>
      </c>
    </row>
    <row r="120" spans="1:6" s="338" customFormat="1" ht="16.5" customHeight="1">
      <c r="A120" s="468">
        <v>44644</v>
      </c>
      <c r="B120" s="210" t="s">
        <v>534</v>
      </c>
      <c r="C120" s="464">
        <v>100000</v>
      </c>
      <c r="D120" s="464">
        <v>0</v>
      </c>
      <c r="E120" s="705">
        <f t="shared" si="2"/>
        <v>23432438</v>
      </c>
      <c r="F120" s="469" t="s">
        <v>422</v>
      </c>
    </row>
    <row r="121" spans="1:6" s="338" customFormat="1" ht="16.5" customHeight="1">
      <c r="A121" s="468">
        <v>44644</v>
      </c>
      <c r="B121" s="210" t="s">
        <v>534</v>
      </c>
      <c r="C121" s="464">
        <v>20000</v>
      </c>
      <c r="D121" s="464">
        <v>0</v>
      </c>
      <c r="E121" s="705">
        <f t="shared" si="2"/>
        <v>23452438</v>
      </c>
      <c r="F121" s="469" t="s">
        <v>412</v>
      </c>
    </row>
    <row r="122" spans="1:6" s="338" customFormat="1" ht="16.5" customHeight="1">
      <c r="A122" s="468">
        <v>44645</v>
      </c>
      <c r="B122" s="210" t="s">
        <v>534</v>
      </c>
      <c r="C122" s="464">
        <v>10000</v>
      </c>
      <c r="D122" s="464">
        <v>0</v>
      </c>
      <c r="E122" s="705">
        <f t="shared" si="2"/>
        <v>23462438</v>
      </c>
      <c r="F122" s="469" t="s">
        <v>412</v>
      </c>
    </row>
    <row r="123" spans="1:6" s="338" customFormat="1" ht="16.5" customHeight="1">
      <c r="A123" s="468">
        <v>44647</v>
      </c>
      <c r="B123" s="210" t="s">
        <v>534</v>
      </c>
      <c r="C123" s="464">
        <v>100000</v>
      </c>
      <c r="D123" s="464">
        <v>0</v>
      </c>
      <c r="E123" s="705">
        <f t="shared" si="2"/>
        <v>23562438</v>
      </c>
      <c r="F123" s="469" t="s">
        <v>573</v>
      </c>
    </row>
    <row r="124" spans="1:6" s="338" customFormat="1" ht="16.5" customHeight="1">
      <c r="A124" s="468">
        <v>44647</v>
      </c>
      <c r="B124" s="210" t="s">
        <v>534</v>
      </c>
      <c r="C124" s="464">
        <v>30000</v>
      </c>
      <c r="D124" s="464">
        <v>0</v>
      </c>
      <c r="E124" s="705">
        <f t="shared" si="2"/>
        <v>23592438</v>
      </c>
      <c r="F124" s="469" t="s">
        <v>472</v>
      </c>
    </row>
    <row r="125" spans="1:6" s="338" customFormat="1" ht="16.5" customHeight="1">
      <c r="A125" s="468">
        <v>44648</v>
      </c>
      <c r="B125" s="210" t="s">
        <v>534</v>
      </c>
      <c r="C125" s="464">
        <v>1205000</v>
      </c>
      <c r="D125" s="464">
        <v>0</v>
      </c>
      <c r="E125" s="705">
        <f t="shared" si="2"/>
        <v>24797438</v>
      </c>
      <c r="F125" s="469" t="s">
        <v>412</v>
      </c>
    </row>
    <row r="126" spans="1:6" s="338" customFormat="1" ht="16.5" customHeight="1">
      <c r="A126" s="468">
        <v>44649</v>
      </c>
      <c r="B126" s="210" t="s">
        <v>534</v>
      </c>
      <c r="C126" s="464">
        <v>10000</v>
      </c>
      <c r="D126" s="464">
        <v>0</v>
      </c>
      <c r="E126" s="705">
        <f t="shared" si="2"/>
        <v>24807438</v>
      </c>
      <c r="F126" s="469" t="s">
        <v>428</v>
      </c>
    </row>
    <row r="127" spans="1:6" s="338" customFormat="1" ht="16.5" customHeight="1">
      <c r="A127" s="468">
        <v>44650</v>
      </c>
      <c r="B127" s="210" t="s">
        <v>534</v>
      </c>
      <c r="C127" s="464">
        <v>1000000</v>
      </c>
      <c r="D127" s="464">
        <v>0</v>
      </c>
      <c r="E127" s="705">
        <f t="shared" si="2"/>
        <v>25807438</v>
      </c>
      <c r="F127" s="469" t="s">
        <v>575</v>
      </c>
    </row>
    <row r="128" spans="1:6" s="338" customFormat="1" ht="16.5" customHeight="1">
      <c r="A128" s="468">
        <v>44650</v>
      </c>
      <c r="B128" s="210" t="s">
        <v>534</v>
      </c>
      <c r="C128" s="464">
        <v>2000000</v>
      </c>
      <c r="D128" s="464">
        <v>0</v>
      </c>
      <c r="E128" s="705">
        <f t="shared" si="2"/>
        <v>27807438</v>
      </c>
      <c r="F128" s="469" t="s">
        <v>574</v>
      </c>
    </row>
    <row r="129" spans="1:6" s="338" customFormat="1" ht="16.5" customHeight="1">
      <c r="A129" s="468">
        <v>44650</v>
      </c>
      <c r="B129" s="210" t="s">
        <v>534</v>
      </c>
      <c r="C129" s="464">
        <v>90000</v>
      </c>
      <c r="D129" s="464">
        <v>0</v>
      </c>
      <c r="E129" s="705">
        <f t="shared" si="2"/>
        <v>27897438</v>
      </c>
      <c r="F129" s="469" t="s">
        <v>412</v>
      </c>
    </row>
    <row r="130" spans="1:6" s="338" customFormat="1" ht="16.5" customHeight="1">
      <c r="A130" s="468">
        <v>44651</v>
      </c>
      <c r="B130" s="210" t="s">
        <v>534</v>
      </c>
      <c r="C130" s="464">
        <v>50000</v>
      </c>
      <c r="D130" s="464">
        <v>0</v>
      </c>
      <c r="E130" s="705">
        <f t="shared" si="2"/>
        <v>27947438</v>
      </c>
      <c r="F130" s="469" t="s">
        <v>471</v>
      </c>
    </row>
    <row r="131" spans="1:6" s="338" customFormat="1" ht="16.5" customHeight="1">
      <c r="A131" s="468">
        <v>44651</v>
      </c>
      <c r="B131" s="210" t="s">
        <v>534</v>
      </c>
      <c r="C131" s="464">
        <v>10000</v>
      </c>
      <c r="D131" s="464">
        <v>0</v>
      </c>
      <c r="E131" s="705">
        <f t="shared" si="2"/>
        <v>27957438</v>
      </c>
      <c r="F131" s="469" t="s">
        <v>470</v>
      </c>
    </row>
    <row r="132" spans="1:6" s="338" customFormat="1" ht="16.5" customHeight="1">
      <c r="A132" s="468">
        <v>44651</v>
      </c>
      <c r="B132" s="210" t="s">
        <v>534</v>
      </c>
      <c r="C132" s="464">
        <v>100000</v>
      </c>
      <c r="D132" s="464">
        <v>0</v>
      </c>
      <c r="E132" s="705">
        <f t="shared" si="2"/>
        <v>28057438</v>
      </c>
      <c r="F132" s="469" t="s">
        <v>414</v>
      </c>
    </row>
    <row r="133" spans="1:6" s="338" customFormat="1" ht="16.5" customHeight="1">
      <c r="A133" s="468">
        <v>44651</v>
      </c>
      <c r="B133" s="210" t="s">
        <v>534</v>
      </c>
      <c r="C133" s="464">
        <v>20000</v>
      </c>
      <c r="D133" s="464">
        <v>0</v>
      </c>
      <c r="E133" s="705">
        <f t="shared" si="2"/>
        <v>28077438</v>
      </c>
      <c r="F133" s="469" t="s">
        <v>438</v>
      </c>
    </row>
    <row r="134" spans="1:6" s="338" customFormat="1" ht="16.5" customHeight="1">
      <c r="A134" s="468">
        <v>44651</v>
      </c>
      <c r="B134" s="210" t="s">
        <v>534</v>
      </c>
      <c r="C134" s="464">
        <v>20000</v>
      </c>
      <c r="D134" s="464">
        <v>0</v>
      </c>
      <c r="E134" s="705">
        <f t="shared" si="2"/>
        <v>28097438</v>
      </c>
      <c r="F134" s="469" t="s">
        <v>469</v>
      </c>
    </row>
    <row r="135" spans="1:6" s="338" customFormat="1" ht="16.5" customHeight="1">
      <c r="A135" s="468">
        <v>44651</v>
      </c>
      <c r="B135" s="144" t="s">
        <v>177</v>
      </c>
      <c r="C135" s="549">
        <v>0</v>
      </c>
      <c r="D135" s="492">
        <v>48015</v>
      </c>
      <c r="E135" s="705">
        <f t="shared" si="2"/>
        <v>28049423</v>
      </c>
      <c r="F135" s="469" t="s">
        <v>535</v>
      </c>
    </row>
    <row r="136" spans="1:6" s="338" customFormat="1" ht="17.25" customHeight="1" thickBot="1">
      <c r="A136" s="53"/>
      <c r="B136" s="153" t="s">
        <v>223</v>
      </c>
      <c r="C136" s="514">
        <f>SUM(C88:C135)</f>
        <v>7975000</v>
      </c>
      <c r="D136" s="514">
        <f>SUM(D88:D135)</f>
        <v>5291015</v>
      </c>
      <c r="E136" s="703"/>
      <c r="F136" s="515"/>
    </row>
    <row r="137" spans="1:6" s="338" customFormat="1" ht="16.5" customHeight="1">
      <c r="A137" s="516">
        <v>44652</v>
      </c>
      <c r="B137" s="406" t="s">
        <v>9</v>
      </c>
      <c r="C137" s="466">
        <v>30000</v>
      </c>
      <c r="D137" s="542">
        <v>0</v>
      </c>
      <c r="E137" s="704">
        <f>E135+C137-D137</f>
        <v>28079423</v>
      </c>
      <c r="F137" s="467" t="s">
        <v>411</v>
      </c>
    </row>
    <row r="138" spans="1:6" s="338" customFormat="1" ht="16.5" customHeight="1">
      <c r="A138" s="468">
        <v>44652</v>
      </c>
      <c r="B138" s="210" t="s">
        <v>9</v>
      </c>
      <c r="C138" s="464">
        <v>60000</v>
      </c>
      <c r="D138" s="541">
        <v>0</v>
      </c>
      <c r="E138" s="705">
        <f>E137+C138-D138</f>
        <v>28139423</v>
      </c>
      <c r="F138" s="469" t="s">
        <v>412</v>
      </c>
    </row>
    <row r="139" spans="1:6" s="338" customFormat="1" ht="16.5" customHeight="1">
      <c r="A139" s="468">
        <v>44655</v>
      </c>
      <c r="B139" s="210" t="s">
        <v>9</v>
      </c>
      <c r="C139" s="464">
        <v>260000</v>
      </c>
      <c r="D139" s="541">
        <v>0</v>
      </c>
      <c r="E139" s="705">
        <f t="shared" ref="E139:E174" si="3">E138+C139-D139</f>
        <v>28399423</v>
      </c>
      <c r="F139" s="469" t="s">
        <v>412</v>
      </c>
    </row>
    <row r="140" spans="1:6" s="338" customFormat="1" ht="16.5" customHeight="1">
      <c r="A140" s="468">
        <v>44655</v>
      </c>
      <c r="B140" s="210" t="s">
        <v>589</v>
      </c>
      <c r="C140" s="464">
        <v>0</v>
      </c>
      <c r="D140" s="464">
        <v>6320000</v>
      </c>
      <c r="E140" s="705">
        <f t="shared" si="3"/>
        <v>22079423</v>
      </c>
      <c r="F140" s="469" t="s">
        <v>436</v>
      </c>
    </row>
    <row r="141" spans="1:6" s="338" customFormat="1" ht="16.5" customHeight="1">
      <c r="A141" s="468">
        <v>44655</v>
      </c>
      <c r="B141" s="210" t="s">
        <v>9</v>
      </c>
      <c r="C141" s="464">
        <v>500000</v>
      </c>
      <c r="D141" s="541">
        <v>0</v>
      </c>
      <c r="E141" s="705">
        <f t="shared" si="3"/>
        <v>22579423</v>
      </c>
      <c r="F141" s="469" t="s">
        <v>590</v>
      </c>
    </row>
    <row r="142" spans="1:6" s="338" customFormat="1" ht="16.5" customHeight="1">
      <c r="A142" s="468">
        <v>44656</v>
      </c>
      <c r="B142" s="210" t="s">
        <v>9</v>
      </c>
      <c r="C142" s="464">
        <v>100000</v>
      </c>
      <c r="D142" s="464">
        <v>0</v>
      </c>
      <c r="E142" s="705">
        <f t="shared" si="3"/>
        <v>22679423</v>
      </c>
      <c r="F142" s="469" t="s">
        <v>415</v>
      </c>
    </row>
    <row r="143" spans="1:6" s="338" customFormat="1" ht="16.5" customHeight="1">
      <c r="A143" s="468">
        <v>44656</v>
      </c>
      <c r="B143" s="144" t="s">
        <v>177</v>
      </c>
      <c r="C143" s="464">
        <v>0</v>
      </c>
      <c r="D143" s="464">
        <v>55770</v>
      </c>
      <c r="E143" s="705">
        <f t="shared" si="3"/>
        <v>22623653</v>
      </c>
      <c r="F143" s="469" t="s">
        <v>416</v>
      </c>
    </row>
    <row r="144" spans="1:6" s="338" customFormat="1" ht="16.5" customHeight="1">
      <c r="A144" s="468">
        <v>44657</v>
      </c>
      <c r="B144" s="210" t="s">
        <v>9</v>
      </c>
      <c r="C144" s="464">
        <v>10000</v>
      </c>
      <c r="D144" s="464">
        <v>0</v>
      </c>
      <c r="E144" s="705">
        <f t="shared" si="3"/>
        <v>22633653</v>
      </c>
      <c r="F144" s="469" t="s">
        <v>570</v>
      </c>
    </row>
    <row r="145" spans="1:6" s="338" customFormat="1" ht="16.5" customHeight="1">
      <c r="A145" s="468">
        <v>44657</v>
      </c>
      <c r="B145" s="210" t="s">
        <v>9</v>
      </c>
      <c r="C145" s="464">
        <v>40000</v>
      </c>
      <c r="D145" s="464">
        <v>0</v>
      </c>
      <c r="E145" s="705">
        <f t="shared" si="3"/>
        <v>22673653</v>
      </c>
      <c r="F145" s="469" t="s">
        <v>412</v>
      </c>
    </row>
    <row r="146" spans="1:6" s="338" customFormat="1" ht="16.5" customHeight="1">
      <c r="A146" s="468">
        <v>44658</v>
      </c>
      <c r="B146" s="210" t="s">
        <v>9</v>
      </c>
      <c r="C146" s="464">
        <v>10000</v>
      </c>
      <c r="D146" s="464">
        <v>0</v>
      </c>
      <c r="E146" s="705">
        <f t="shared" si="3"/>
        <v>22683653</v>
      </c>
      <c r="F146" s="469" t="s">
        <v>435</v>
      </c>
    </row>
    <row r="147" spans="1:6" s="338" customFormat="1" ht="16.5" customHeight="1">
      <c r="A147" s="468">
        <v>44658</v>
      </c>
      <c r="B147" s="210" t="s">
        <v>9</v>
      </c>
      <c r="C147" s="464">
        <v>475000</v>
      </c>
      <c r="D147" s="464">
        <v>0</v>
      </c>
      <c r="E147" s="705">
        <f t="shared" si="3"/>
        <v>23158653</v>
      </c>
      <c r="F147" s="469" t="s">
        <v>412</v>
      </c>
    </row>
    <row r="148" spans="1:6" s="338" customFormat="1" ht="16.5" customHeight="1">
      <c r="A148" s="468">
        <v>44659</v>
      </c>
      <c r="B148" s="210" t="s">
        <v>9</v>
      </c>
      <c r="C148" s="464">
        <v>20000</v>
      </c>
      <c r="D148" s="464">
        <v>0</v>
      </c>
      <c r="E148" s="705">
        <f t="shared" si="3"/>
        <v>23178653</v>
      </c>
      <c r="F148" s="469" t="s">
        <v>412</v>
      </c>
    </row>
    <row r="149" spans="1:6" s="338" customFormat="1" ht="16.5" customHeight="1">
      <c r="A149" s="468">
        <v>44660</v>
      </c>
      <c r="B149" s="210" t="s">
        <v>9</v>
      </c>
      <c r="C149" s="464">
        <v>10000</v>
      </c>
      <c r="D149" s="464">
        <v>0</v>
      </c>
      <c r="E149" s="705">
        <f t="shared" si="3"/>
        <v>23188653</v>
      </c>
      <c r="F149" s="469" t="s">
        <v>427</v>
      </c>
    </row>
    <row r="150" spans="1:6" s="338" customFormat="1" ht="16.5" customHeight="1">
      <c r="A150" s="468">
        <v>44661</v>
      </c>
      <c r="B150" s="210" t="s">
        <v>9</v>
      </c>
      <c r="C150" s="464">
        <v>10000</v>
      </c>
      <c r="D150" s="464">
        <v>0</v>
      </c>
      <c r="E150" s="705">
        <f t="shared" si="3"/>
        <v>23198653</v>
      </c>
      <c r="F150" s="469" t="s">
        <v>423</v>
      </c>
    </row>
    <row r="151" spans="1:6" s="338" customFormat="1" ht="16.5" customHeight="1">
      <c r="A151" s="468">
        <v>44662</v>
      </c>
      <c r="B151" s="210" t="s">
        <v>9</v>
      </c>
      <c r="C151" s="464">
        <v>50000</v>
      </c>
      <c r="D151" s="464">
        <v>0</v>
      </c>
      <c r="E151" s="705">
        <f t="shared" si="3"/>
        <v>23248653</v>
      </c>
      <c r="F151" s="469" t="s">
        <v>418</v>
      </c>
    </row>
    <row r="152" spans="1:6" s="338" customFormat="1" ht="16.5" customHeight="1">
      <c r="A152" s="468">
        <v>44662</v>
      </c>
      <c r="B152" s="210" t="s">
        <v>9</v>
      </c>
      <c r="C152" s="464">
        <v>10000</v>
      </c>
      <c r="D152" s="464">
        <v>0</v>
      </c>
      <c r="E152" s="705">
        <f t="shared" si="3"/>
        <v>23258653</v>
      </c>
      <c r="F152" s="469" t="s">
        <v>419</v>
      </c>
    </row>
    <row r="153" spans="1:6" s="338" customFormat="1" ht="16.5" customHeight="1">
      <c r="A153" s="468">
        <v>44662</v>
      </c>
      <c r="B153" s="210" t="s">
        <v>9</v>
      </c>
      <c r="C153" s="464">
        <v>30000</v>
      </c>
      <c r="D153" s="464">
        <v>0</v>
      </c>
      <c r="E153" s="705">
        <f t="shared" si="3"/>
        <v>23288653</v>
      </c>
      <c r="F153" s="469" t="s">
        <v>571</v>
      </c>
    </row>
    <row r="154" spans="1:6" s="338" customFormat="1" ht="16.5" customHeight="1">
      <c r="A154" s="468">
        <v>44662</v>
      </c>
      <c r="B154" s="210" t="s">
        <v>9</v>
      </c>
      <c r="C154" s="464">
        <v>10000</v>
      </c>
      <c r="D154" s="464">
        <v>0</v>
      </c>
      <c r="E154" s="705">
        <f t="shared" si="3"/>
        <v>23298653</v>
      </c>
      <c r="F154" s="469" t="s">
        <v>516</v>
      </c>
    </row>
    <row r="155" spans="1:6" s="338" customFormat="1" ht="16.5" customHeight="1">
      <c r="A155" s="468">
        <v>44662</v>
      </c>
      <c r="B155" s="210" t="s">
        <v>9</v>
      </c>
      <c r="C155" s="464">
        <v>10000</v>
      </c>
      <c r="D155" s="464">
        <v>0</v>
      </c>
      <c r="E155" s="705">
        <f t="shared" si="3"/>
        <v>23308653</v>
      </c>
      <c r="F155" s="469" t="s">
        <v>421</v>
      </c>
    </row>
    <row r="156" spans="1:6" s="338" customFormat="1" ht="16.5" customHeight="1">
      <c r="A156" s="468">
        <v>44662</v>
      </c>
      <c r="B156" s="210" t="s">
        <v>9</v>
      </c>
      <c r="C156" s="464">
        <v>20000</v>
      </c>
      <c r="D156" s="464">
        <v>0</v>
      </c>
      <c r="E156" s="705">
        <f t="shared" si="3"/>
        <v>23328653</v>
      </c>
      <c r="F156" s="469" t="s">
        <v>412</v>
      </c>
    </row>
    <row r="157" spans="1:6" s="338" customFormat="1" ht="16.5" customHeight="1">
      <c r="A157" s="468">
        <v>44663</v>
      </c>
      <c r="B157" s="210" t="s">
        <v>9</v>
      </c>
      <c r="C157" s="464">
        <v>20000</v>
      </c>
      <c r="D157" s="464">
        <v>0</v>
      </c>
      <c r="E157" s="705">
        <f t="shared" si="3"/>
        <v>23348653</v>
      </c>
      <c r="F157" s="469" t="s">
        <v>420</v>
      </c>
    </row>
    <row r="158" spans="1:6" s="338" customFormat="1" ht="16.5" customHeight="1">
      <c r="A158" s="468">
        <v>44664</v>
      </c>
      <c r="B158" s="210" t="s">
        <v>9</v>
      </c>
      <c r="C158" s="464">
        <v>10000</v>
      </c>
      <c r="D158" s="464">
        <v>0</v>
      </c>
      <c r="E158" s="705">
        <f t="shared" si="3"/>
        <v>23358653</v>
      </c>
      <c r="F158" s="469" t="s">
        <v>519</v>
      </c>
    </row>
    <row r="159" spans="1:6" s="338" customFormat="1" ht="16.5" customHeight="1">
      <c r="A159" s="468">
        <v>44664</v>
      </c>
      <c r="B159" s="210" t="s">
        <v>9</v>
      </c>
      <c r="C159" s="464">
        <v>80000</v>
      </c>
      <c r="D159" s="464">
        <v>0</v>
      </c>
      <c r="E159" s="705">
        <f t="shared" si="3"/>
        <v>23438653</v>
      </c>
      <c r="F159" s="469" t="s">
        <v>412</v>
      </c>
    </row>
    <row r="160" spans="1:6" s="338" customFormat="1" ht="16.5" customHeight="1">
      <c r="A160" s="468">
        <v>44669</v>
      </c>
      <c r="B160" s="210" t="s">
        <v>9</v>
      </c>
      <c r="C160" s="464">
        <v>1285000</v>
      </c>
      <c r="D160" s="464">
        <v>0</v>
      </c>
      <c r="E160" s="705">
        <f t="shared" si="3"/>
        <v>24723653</v>
      </c>
      <c r="F160" s="469" t="s">
        <v>412</v>
      </c>
    </row>
    <row r="161" spans="1:6" s="338" customFormat="1" ht="16.5" customHeight="1">
      <c r="A161" s="468">
        <v>44670</v>
      </c>
      <c r="B161" s="210" t="s">
        <v>593</v>
      </c>
      <c r="C161" s="464">
        <v>0</v>
      </c>
      <c r="D161" s="464">
        <v>5000000</v>
      </c>
      <c r="E161" s="705">
        <f t="shared" si="3"/>
        <v>19723653</v>
      </c>
      <c r="F161" s="469" t="s">
        <v>591</v>
      </c>
    </row>
    <row r="162" spans="1:6" s="338" customFormat="1" ht="16.5" customHeight="1">
      <c r="A162" s="468">
        <v>44671</v>
      </c>
      <c r="B162" s="210" t="s">
        <v>9</v>
      </c>
      <c r="C162" s="464">
        <v>20000</v>
      </c>
      <c r="D162" s="464">
        <v>0</v>
      </c>
      <c r="E162" s="705">
        <f t="shared" si="3"/>
        <v>19743653</v>
      </c>
      <c r="F162" s="469" t="s">
        <v>425</v>
      </c>
    </row>
    <row r="163" spans="1:6" s="338" customFormat="1" ht="16.5" customHeight="1">
      <c r="A163" s="468">
        <v>44671</v>
      </c>
      <c r="B163" s="210" t="s">
        <v>9</v>
      </c>
      <c r="C163" s="464">
        <v>20000</v>
      </c>
      <c r="D163" s="464">
        <v>0</v>
      </c>
      <c r="E163" s="705">
        <f t="shared" si="3"/>
        <v>19763653</v>
      </c>
      <c r="F163" s="469" t="s">
        <v>426</v>
      </c>
    </row>
    <row r="164" spans="1:6" s="338" customFormat="1" ht="16.5" customHeight="1">
      <c r="A164" s="468">
        <v>44671</v>
      </c>
      <c r="B164" s="210" t="s">
        <v>9</v>
      </c>
      <c r="C164" s="464">
        <v>40000</v>
      </c>
      <c r="D164" s="464">
        <v>0</v>
      </c>
      <c r="E164" s="705">
        <f t="shared" si="3"/>
        <v>19803653</v>
      </c>
      <c r="F164" s="469" t="s">
        <v>412</v>
      </c>
    </row>
    <row r="165" spans="1:6" s="338" customFormat="1" ht="16.5" customHeight="1">
      <c r="A165" s="468">
        <v>44673</v>
      </c>
      <c r="B165" s="210" t="s">
        <v>9</v>
      </c>
      <c r="C165" s="464">
        <v>230000</v>
      </c>
      <c r="D165" s="464">
        <v>0</v>
      </c>
      <c r="E165" s="705">
        <f t="shared" si="3"/>
        <v>20033653</v>
      </c>
      <c r="F165" s="469" t="s">
        <v>412</v>
      </c>
    </row>
    <row r="166" spans="1:6" s="338" customFormat="1" ht="16.5" customHeight="1">
      <c r="A166" s="468">
        <v>44676</v>
      </c>
      <c r="B166" s="210" t="s">
        <v>9</v>
      </c>
      <c r="C166" s="464">
        <v>90000</v>
      </c>
      <c r="D166" s="464">
        <v>0</v>
      </c>
      <c r="E166" s="705">
        <f t="shared" si="3"/>
        <v>20123653</v>
      </c>
      <c r="F166" s="469" t="s">
        <v>412</v>
      </c>
    </row>
    <row r="167" spans="1:6" s="338" customFormat="1" ht="16.5" customHeight="1">
      <c r="A167" s="468">
        <v>44677</v>
      </c>
      <c r="B167" s="210" t="s">
        <v>9</v>
      </c>
      <c r="C167" s="464">
        <v>100000</v>
      </c>
      <c r="D167" s="464">
        <v>0</v>
      </c>
      <c r="E167" s="705">
        <f t="shared" si="3"/>
        <v>20223653</v>
      </c>
      <c r="F167" s="469" t="s">
        <v>518</v>
      </c>
    </row>
    <row r="168" spans="1:6" s="338" customFormat="1" ht="16.5" customHeight="1">
      <c r="A168" s="468">
        <v>44678</v>
      </c>
      <c r="B168" s="210" t="s">
        <v>9</v>
      </c>
      <c r="C168" s="464">
        <v>1205000</v>
      </c>
      <c r="D168" s="464">
        <v>0</v>
      </c>
      <c r="E168" s="705">
        <f t="shared" si="3"/>
        <v>21428653</v>
      </c>
      <c r="F168" s="469" t="s">
        <v>412</v>
      </c>
    </row>
    <row r="169" spans="1:6" s="338" customFormat="1" ht="16.5" customHeight="1">
      <c r="A169" s="468">
        <v>44679</v>
      </c>
      <c r="B169" s="210" t="s">
        <v>9</v>
      </c>
      <c r="C169" s="464">
        <v>30000</v>
      </c>
      <c r="D169" s="464">
        <v>0</v>
      </c>
      <c r="E169" s="705">
        <f t="shared" si="3"/>
        <v>21458653</v>
      </c>
      <c r="F169" s="469" t="s">
        <v>472</v>
      </c>
    </row>
    <row r="170" spans="1:6" s="338" customFormat="1" ht="16.5" customHeight="1">
      <c r="A170" s="468">
        <v>44679</v>
      </c>
      <c r="B170" s="210" t="s">
        <v>9</v>
      </c>
      <c r="C170" s="464">
        <v>50000</v>
      </c>
      <c r="D170" s="464">
        <v>0</v>
      </c>
      <c r="E170" s="705">
        <f t="shared" si="3"/>
        <v>21508653</v>
      </c>
      <c r="F170" s="469" t="s">
        <v>412</v>
      </c>
    </row>
    <row r="171" spans="1:6" s="338" customFormat="1" ht="16.5" customHeight="1">
      <c r="A171" s="468">
        <v>44680</v>
      </c>
      <c r="B171" s="210" t="s">
        <v>9</v>
      </c>
      <c r="C171" s="464">
        <v>10000</v>
      </c>
      <c r="D171" s="464">
        <v>0</v>
      </c>
      <c r="E171" s="705">
        <f>E170+C171-D171</f>
        <v>21518653</v>
      </c>
      <c r="F171" s="469" t="s">
        <v>428</v>
      </c>
    </row>
    <row r="172" spans="1:6" s="338" customFormat="1" ht="16.5" customHeight="1">
      <c r="A172" s="468">
        <v>44680</v>
      </c>
      <c r="B172" s="210" t="s">
        <v>9</v>
      </c>
      <c r="C172" s="464">
        <v>20000</v>
      </c>
      <c r="D172" s="464">
        <v>0</v>
      </c>
      <c r="E172" s="705">
        <f t="shared" si="3"/>
        <v>21538653</v>
      </c>
      <c r="F172" s="469" t="s">
        <v>412</v>
      </c>
    </row>
    <row r="173" spans="1:6" s="338" customFormat="1" ht="16.5" customHeight="1">
      <c r="A173" s="468">
        <v>44680</v>
      </c>
      <c r="B173" s="210" t="s">
        <v>9</v>
      </c>
      <c r="C173" s="464">
        <v>20000</v>
      </c>
      <c r="D173" s="464">
        <v>0</v>
      </c>
      <c r="E173" s="705">
        <f t="shared" si="3"/>
        <v>21558653</v>
      </c>
      <c r="F173" s="469" t="s">
        <v>438</v>
      </c>
    </row>
    <row r="174" spans="1:6" s="338" customFormat="1" ht="16.5" customHeight="1">
      <c r="A174" s="468">
        <v>44681</v>
      </c>
      <c r="B174" s="210" t="s">
        <v>9</v>
      </c>
      <c r="C174" s="464">
        <v>10000</v>
      </c>
      <c r="D174" s="464">
        <v>0</v>
      </c>
      <c r="E174" s="705">
        <f t="shared" si="3"/>
        <v>21568653</v>
      </c>
      <c r="F174" s="469" t="s">
        <v>588</v>
      </c>
    </row>
    <row r="175" spans="1:6" s="338" customFormat="1" ht="16.5" customHeight="1">
      <c r="A175" s="520">
        <v>44681</v>
      </c>
      <c r="B175" s="144" t="s">
        <v>177</v>
      </c>
      <c r="C175" s="549">
        <v>0</v>
      </c>
      <c r="D175" s="524">
        <v>45870</v>
      </c>
      <c r="E175" s="705">
        <f>E174+C175-D175</f>
        <v>21522783</v>
      </c>
      <c r="F175" s="515" t="s">
        <v>592</v>
      </c>
    </row>
    <row r="176" spans="1:6" s="338" customFormat="1" ht="17.25" customHeight="1" thickBot="1">
      <c r="A176" s="520"/>
      <c r="B176" s="153" t="s">
        <v>223</v>
      </c>
      <c r="C176" s="514">
        <f>SUM(C137:C175)</f>
        <v>4895000</v>
      </c>
      <c r="D176" s="514">
        <f>SUM(D137:D175)</f>
        <v>11421640</v>
      </c>
      <c r="E176" s="703"/>
      <c r="F176" s="515"/>
    </row>
    <row r="177" spans="1:6" s="338" customFormat="1" ht="16.5" customHeight="1">
      <c r="A177" s="516">
        <v>44682</v>
      </c>
      <c r="B177" s="406" t="s">
        <v>9</v>
      </c>
      <c r="C177" s="466">
        <v>30000</v>
      </c>
      <c r="D177" s="616">
        <v>0</v>
      </c>
      <c r="E177" s="704">
        <f>E175+C177-D177</f>
        <v>21552783</v>
      </c>
      <c r="F177" s="467" t="s">
        <v>411</v>
      </c>
    </row>
    <row r="178" spans="1:6" s="338" customFormat="1" ht="16.5" customHeight="1">
      <c r="A178" s="468">
        <v>44683</v>
      </c>
      <c r="B178" s="210" t="s">
        <v>9</v>
      </c>
      <c r="C178" s="464">
        <v>50000</v>
      </c>
      <c r="D178" s="492">
        <v>0</v>
      </c>
      <c r="E178" s="705">
        <f>E177+C178-D178</f>
        <v>21602783</v>
      </c>
      <c r="F178" s="469" t="s">
        <v>471</v>
      </c>
    </row>
    <row r="179" spans="1:6" s="338" customFormat="1" ht="16.5" customHeight="1">
      <c r="A179" s="468">
        <v>44683</v>
      </c>
      <c r="B179" s="210" t="s">
        <v>9</v>
      </c>
      <c r="C179" s="464">
        <v>10000</v>
      </c>
      <c r="D179" s="492">
        <v>0</v>
      </c>
      <c r="E179" s="705">
        <f t="shared" ref="E179:E227" si="4">E178+C179-D179</f>
        <v>21612783</v>
      </c>
      <c r="F179" s="469" t="s">
        <v>470</v>
      </c>
    </row>
    <row r="180" spans="1:6" s="338" customFormat="1" ht="16.5" customHeight="1">
      <c r="A180" s="468">
        <v>44683</v>
      </c>
      <c r="B180" s="210" t="s">
        <v>9</v>
      </c>
      <c r="C180" s="464">
        <v>100000</v>
      </c>
      <c r="D180" s="541">
        <v>0</v>
      </c>
      <c r="E180" s="705">
        <f t="shared" si="4"/>
        <v>21712783</v>
      </c>
      <c r="F180" s="469" t="s">
        <v>414</v>
      </c>
    </row>
    <row r="181" spans="1:6" s="338" customFormat="1" ht="16.5" customHeight="1">
      <c r="A181" s="468">
        <v>44683</v>
      </c>
      <c r="B181" s="210" t="s">
        <v>9</v>
      </c>
      <c r="C181" s="464">
        <v>10000</v>
      </c>
      <c r="D181" s="541">
        <v>0</v>
      </c>
      <c r="E181" s="705">
        <f t="shared" si="4"/>
        <v>21722783</v>
      </c>
      <c r="F181" s="469" t="s">
        <v>412</v>
      </c>
    </row>
    <row r="182" spans="1:6" s="338" customFormat="1" ht="16.5" customHeight="1">
      <c r="A182" s="468">
        <v>44683</v>
      </c>
      <c r="B182" s="210" t="s">
        <v>9</v>
      </c>
      <c r="C182" s="464">
        <v>20000</v>
      </c>
      <c r="D182" s="541">
        <v>0</v>
      </c>
      <c r="E182" s="705">
        <f t="shared" si="4"/>
        <v>21742783</v>
      </c>
      <c r="F182" s="469" t="s">
        <v>469</v>
      </c>
    </row>
    <row r="183" spans="1:6" s="338" customFormat="1" ht="16.5" customHeight="1">
      <c r="A183" s="468">
        <v>44685</v>
      </c>
      <c r="B183" s="210" t="s">
        <v>9</v>
      </c>
      <c r="C183" s="464">
        <v>310000</v>
      </c>
      <c r="D183" s="541">
        <v>0</v>
      </c>
      <c r="E183" s="705">
        <f t="shared" si="4"/>
        <v>22052783</v>
      </c>
      <c r="F183" s="469" t="s">
        <v>412</v>
      </c>
    </row>
    <row r="184" spans="1:6" s="338" customFormat="1" ht="16.5" customHeight="1">
      <c r="A184" s="468">
        <v>44686</v>
      </c>
      <c r="B184" s="210" t="s">
        <v>9</v>
      </c>
      <c r="C184" s="464">
        <v>10000</v>
      </c>
      <c r="D184" s="541">
        <v>0</v>
      </c>
      <c r="E184" s="705">
        <f t="shared" si="4"/>
        <v>22062783</v>
      </c>
      <c r="F184" s="469" t="s">
        <v>413</v>
      </c>
    </row>
    <row r="185" spans="1:6" s="338" customFormat="1" ht="16.5" customHeight="1">
      <c r="A185" s="468">
        <v>44686</v>
      </c>
      <c r="B185" s="210" t="s">
        <v>9</v>
      </c>
      <c r="C185" s="464">
        <v>10000</v>
      </c>
      <c r="D185" s="541">
        <v>0</v>
      </c>
      <c r="E185" s="705">
        <f t="shared" si="4"/>
        <v>22072783</v>
      </c>
      <c r="F185" s="469" t="s">
        <v>423</v>
      </c>
    </row>
    <row r="186" spans="1:6" s="338" customFormat="1" ht="16.5" customHeight="1">
      <c r="A186" s="468">
        <v>44686</v>
      </c>
      <c r="B186" s="210" t="s">
        <v>9</v>
      </c>
      <c r="C186" s="464">
        <v>10000</v>
      </c>
      <c r="D186" s="541">
        <v>0</v>
      </c>
      <c r="E186" s="705">
        <f t="shared" si="4"/>
        <v>22082783</v>
      </c>
      <c r="F186" s="469" t="s">
        <v>570</v>
      </c>
    </row>
    <row r="187" spans="1:6" s="338" customFormat="1" ht="16.5" customHeight="1">
      <c r="A187" s="468">
        <v>44686</v>
      </c>
      <c r="B187" s="210" t="s">
        <v>9</v>
      </c>
      <c r="C187" s="464">
        <v>10000</v>
      </c>
      <c r="D187" s="541">
        <v>0</v>
      </c>
      <c r="E187" s="705">
        <f t="shared" si="4"/>
        <v>22092783</v>
      </c>
      <c r="F187" s="469" t="s">
        <v>424</v>
      </c>
    </row>
    <row r="188" spans="1:6" s="338" customFormat="1" ht="16.5" customHeight="1">
      <c r="A188" s="468">
        <v>44687</v>
      </c>
      <c r="B188" s="210" t="s">
        <v>9</v>
      </c>
      <c r="C188" s="464">
        <v>100000</v>
      </c>
      <c r="D188" s="541">
        <v>0</v>
      </c>
      <c r="E188" s="705">
        <f t="shared" si="4"/>
        <v>22192783</v>
      </c>
      <c r="F188" s="469" t="s">
        <v>415</v>
      </c>
    </row>
    <row r="189" spans="1:6" s="338" customFormat="1" ht="16.5" customHeight="1">
      <c r="A189" s="468">
        <v>44687</v>
      </c>
      <c r="B189" s="210" t="s">
        <v>9</v>
      </c>
      <c r="C189" s="464">
        <v>100000</v>
      </c>
      <c r="D189" s="541">
        <v>0</v>
      </c>
      <c r="E189" s="705">
        <f t="shared" si="4"/>
        <v>22292783</v>
      </c>
      <c r="F189" s="469" t="s">
        <v>594</v>
      </c>
    </row>
    <row r="190" spans="1:6" s="338" customFormat="1" ht="16.5" customHeight="1">
      <c r="A190" s="468">
        <v>44687</v>
      </c>
      <c r="B190" s="210" t="s">
        <v>9</v>
      </c>
      <c r="C190" s="464">
        <v>40000</v>
      </c>
      <c r="D190" s="541">
        <v>0</v>
      </c>
      <c r="E190" s="705">
        <f t="shared" si="4"/>
        <v>22332783</v>
      </c>
      <c r="F190" s="469" t="s">
        <v>412</v>
      </c>
    </row>
    <row r="191" spans="1:6" s="338" customFormat="1" ht="16.5" customHeight="1">
      <c r="A191" s="468">
        <v>44687</v>
      </c>
      <c r="B191" s="144" t="s">
        <v>177</v>
      </c>
      <c r="C191" s="464">
        <v>0</v>
      </c>
      <c r="D191" s="464">
        <v>55110</v>
      </c>
      <c r="E191" s="705">
        <f t="shared" si="4"/>
        <v>22277673</v>
      </c>
      <c r="F191" s="469" t="s">
        <v>416</v>
      </c>
    </row>
    <row r="192" spans="1:6" s="338" customFormat="1" ht="16.5" customHeight="1">
      <c r="A192" s="468">
        <v>44690</v>
      </c>
      <c r="B192" s="210" t="s">
        <v>9</v>
      </c>
      <c r="C192" s="464">
        <v>495000</v>
      </c>
      <c r="D192" s="464">
        <v>0</v>
      </c>
      <c r="E192" s="705">
        <f t="shared" si="4"/>
        <v>22772673</v>
      </c>
      <c r="F192" s="469" t="s">
        <v>412</v>
      </c>
    </row>
    <row r="193" spans="1:6" s="338" customFormat="1" ht="16.5" customHeight="1">
      <c r="A193" s="468">
        <v>44690</v>
      </c>
      <c r="B193" s="210" t="s">
        <v>20</v>
      </c>
      <c r="C193" s="464">
        <v>0</v>
      </c>
      <c r="D193" s="464">
        <v>3814000</v>
      </c>
      <c r="E193" s="705">
        <f t="shared" si="4"/>
        <v>18958673</v>
      </c>
      <c r="F193" s="469" t="s">
        <v>436</v>
      </c>
    </row>
    <row r="194" spans="1:6" s="338" customFormat="1" ht="16.5" customHeight="1">
      <c r="A194" s="468">
        <v>44691</v>
      </c>
      <c r="B194" s="210" t="s">
        <v>9</v>
      </c>
      <c r="C194" s="464">
        <v>10000</v>
      </c>
      <c r="D194" s="464">
        <v>0</v>
      </c>
      <c r="E194" s="705">
        <f t="shared" si="4"/>
        <v>18968673</v>
      </c>
      <c r="F194" s="469" t="s">
        <v>419</v>
      </c>
    </row>
    <row r="195" spans="1:6" s="338" customFormat="1" ht="16.5" customHeight="1">
      <c r="A195" s="468">
        <v>44691</v>
      </c>
      <c r="B195" s="210" t="s">
        <v>9</v>
      </c>
      <c r="C195" s="464">
        <v>50000</v>
      </c>
      <c r="D195" s="464">
        <v>0</v>
      </c>
      <c r="E195" s="705">
        <f t="shared" si="4"/>
        <v>19018673</v>
      </c>
      <c r="F195" s="469" t="s">
        <v>418</v>
      </c>
    </row>
    <row r="196" spans="1:6" s="338" customFormat="1" ht="16.5" customHeight="1">
      <c r="A196" s="468">
        <v>44691</v>
      </c>
      <c r="B196" s="210" t="s">
        <v>9</v>
      </c>
      <c r="C196" s="464">
        <v>10000</v>
      </c>
      <c r="D196" s="464">
        <v>0</v>
      </c>
      <c r="E196" s="705">
        <f t="shared" si="4"/>
        <v>19028673</v>
      </c>
      <c r="F196" s="469" t="s">
        <v>516</v>
      </c>
    </row>
    <row r="197" spans="1:6" s="338" customFormat="1" ht="16.5" customHeight="1">
      <c r="A197" s="468">
        <v>44691</v>
      </c>
      <c r="B197" s="210" t="s">
        <v>9</v>
      </c>
      <c r="C197" s="464">
        <v>20000</v>
      </c>
      <c r="D197" s="464">
        <v>0</v>
      </c>
      <c r="E197" s="705">
        <f t="shared" si="4"/>
        <v>19048673</v>
      </c>
      <c r="F197" s="469" t="s">
        <v>420</v>
      </c>
    </row>
    <row r="198" spans="1:6" s="338" customFormat="1" ht="16.5" customHeight="1">
      <c r="A198" s="468">
        <v>44691</v>
      </c>
      <c r="B198" s="210" t="s">
        <v>9</v>
      </c>
      <c r="C198" s="464">
        <v>10000</v>
      </c>
      <c r="D198" s="464">
        <v>0</v>
      </c>
      <c r="E198" s="705">
        <f t="shared" si="4"/>
        <v>19058673</v>
      </c>
      <c r="F198" s="469" t="s">
        <v>421</v>
      </c>
    </row>
    <row r="199" spans="1:6" s="338" customFormat="1" ht="16.5" customHeight="1">
      <c r="A199" s="468">
        <v>44692</v>
      </c>
      <c r="B199" s="210" t="s">
        <v>9</v>
      </c>
      <c r="C199" s="464">
        <v>30000</v>
      </c>
      <c r="D199" s="464">
        <v>0</v>
      </c>
      <c r="E199" s="705">
        <f t="shared" si="4"/>
        <v>19088673</v>
      </c>
      <c r="F199" s="469" t="s">
        <v>571</v>
      </c>
    </row>
    <row r="200" spans="1:6" s="338" customFormat="1" ht="16.5" customHeight="1">
      <c r="A200" s="468">
        <v>44692</v>
      </c>
      <c r="B200" s="210" t="s">
        <v>9</v>
      </c>
      <c r="C200" s="464">
        <v>20000</v>
      </c>
      <c r="D200" s="464">
        <v>0</v>
      </c>
      <c r="E200" s="705">
        <f t="shared" si="4"/>
        <v>19108673</v>
      </c>
      <c r="F200" s="469" t="s">
        <v>412</v>
      </c>
    </row>
    <row r="201" spans="1:6" s="338" customFormat="1" ht="16.5" customHeight="1">
      <c r="A201" s="468">
        <v>44692</v>
      </c>
      <c r="B201" s="210" t="s">
        <v>20</v>
      </c>
      <c r="C201" s="464">
        <v>0</v>
      </c>
      <c r="D201" s="464">
        <v>1223000</v>
      </c>
      <c r="E201" s="705">
        <f t="shared" si="4"/>
        <v>17885673</v>
      </c>
      <c r="F201" s="469" t="s">
        <v>595</v>
      </c>
    </row>
    <row r="202" spans="1:6" s="338" customFormat="1" ht="16.5" customHeight="1">
      <c r="A202" s="468">
        <v>44693</v>
      </c>
      <c r="B202" s="210" t="s">
        <v>9</v>
      </c>
      <c r="C202" s="464">
        <v>80000</v>
      </c>
      <c r="D202" s="464">
        <v>0</v>
      </c>
      <c r="E202" s="705">
        <f t="shared" si="4"/>
        <v>17965673</v>
      </c>
      <c r="F202" s="469" t="s">
        <v>412</v>
      </c>
    </row>
    <row r="203" spans="1:6" s="338" customFormat="1" ht="16.5" customHeight="1">
      <c r="A203" s="468">
        <v>44694</v>
      </c>
      <c r="B203" s="210" t="s">
        <v>9</v>
      </c>
      <c r="C203" s="464">
        <v>10000</v>
      </c>
      <c r="D203" s="464">
        <v>0</v>
      </c>
      <c r="E203" s="705">
        <f t="shared" si="4"/>
        <v>17975673</v>
      </c>
      <c r="F203" s="469" t="s">
        <v>519</v>
      </c>
    </row>
    <row r="204" spans="1:6" s="338" customFormat="1" ht="16.5" customHeight="1">
      <c r="A204" s="468">
        <v>44696</v>
      </c>
      <c r="B204" s="210" t="s">
        <v>9</v>
      </c>
      <c r="C204" s="464">
        <v>10000</v>
      </c>
      <c r="D204" s="464">
        <v>0</v>
      </c>
      <c r="E204" s="705">
        <f t="shared" si="4"/>
        <v>17985673</v>
      </c>
      <c r="F204" s="469" t="s">
        <v>493</v>
      </c>
    </row>
    <row r="205" spans="1:6" s="338" customFormat="1" ht="16.5" customHeight="1">
      <c r="A205" s="468">
        <v>44697</v>
      </c>
      <c r="B205" s="210" t="s">
        <v>9</v>
      </c>
      <c r="C205" s="464">
        <v>200000</v>
      </c>
      <c r="D205" s="464">
        <v>0</v>
      </c>
      <c r="E205" s="705">
        <f t="shared" si="4"/>
        <v>18185673</v>
      </c>
      <c r="F205" s="469" t="s">
        <v>596</v>
      </c>
    </row>
    <row r="206" spans="1:6" s="338" customFormat="1" ht="16.5" customHeight="1">
      <c r="A206" s="468">
        <v>44699</v>
      </c>
      <c r="B206" s="210" t="s">
        <v>9</v>
      </c>
      <c r="C206" s="464">
        <v>1265000</v>
      </c>
      <c r="D206" s="464">
        <v>0</v>
      </c>
      <c r="E206" s="705">
        <f t="shared" si="4"/>
        <v>19450673</v>
      </c>
      <c r="F206" s="469" t="s">
        <v>412</v>
      </c>
    </row>
    <row r="207" spans="1:6" s="338" customFormat="1" ht="16.5" customHeight="1">
      <c r="A207" s="468">
        <v>44700</v>
      </c>
      <c r="B207" s="210" t="s">
        <v>9</v>
      </c>
      <c r="C207" s="464">
        <v>30000</v>
      </c>
      <c r="D207" s="464">
        <v>0</v>
      </c>
      <c r="E207" s="705">
        <f t="shared" si="4"/>
        <v>19480673</v>
      </c>
      <c r="F207" s="469" t="s">
        <v>412</v>
      </c>
    </row>
    <row r="208" spans="1:6" s="338" customFormat="1" ht="16.5" customHeight="1">
      <c r="A208" s="468">
        <v>44701</v>
      </c>
      <c r="B208" s="210" t="s">
        <v>9</v>
      </c>
      <c r="C208" s="464">
        <v>20000</v>
      </c>
      <c r="D208" s="464">
        <v>0</v>
      </c>
      <c r="E208" s="705">
        <f t="shared" si="4"/>
        <v>19500673</v>
      </c>
      <c r="F208" s="469" t="s">
        <v>425</v>
      </c>
    </row>
    <row r="209" spans="1:6" s="338" customFormat="1" ht="16.5" customHeight="1">
      <c r="A209" s="468">
        <v>44701</v>
      </c>
      <c r="B209" s="210" t="s">
        <v>9</v>
      </c>
      <c r="C209" s="464">
        <v>20000</v>
      </c>
      <c r="D209" s="464">
        <v>0</v>
      </c>
      <c r="E209" s="705">
        <f t="shared" si="4"/>
        <v>19520673</v>
      </c>
      <c r="F209" s="469" t="s">
        <v>426</v>
      </c>
    </row>
    <row r="210" spans="1:6" s="338" customFormat="1" ht="16.5" customHeight="1">
      <c r="A210" s="468">
        <v>44703</v>
      </c>
      <c r="B210" s="210" t="s">
        <v>9</v>
      </c>
      <c r="C210" s="464">
        <v>10000</v>
      </c>
      <c r="D210" s="464">
        <v>0</v>
      </c>
      <c r="E210" s="705">
        <f t="shared" si="4"/>
        <v>19530673</v>
      </c>
      <c r="F210" s="469" t="s">
        <v>570</v>
      </c>
    </row>
    <row r="211" spans="1:6" s="338" customFormat="1" ht="16.5" customHeight="1">
      <c r="A211" s="468">
        <v>44703</v>
      </c>
      <c r="B211" s="210" t="s">
        <v>9</v>
      </c>
      <c r="C211" s="464">
        <v>2500000</v>
      </c>
      <c r="D211" s="464">
        <v>0</v>
      </c>
      <c r="E211" s="705">
        <f t="shared" si="4"/>
        <v>22030673</v>
      </c>
      <c r="F211" s="469" t="s">
        <v>598</v>
      </c>
    </row>
    <row r="212" spans="1:6" s="338" customFormat="1" ht="16.5" customHeight="1">
      <c r="A212" s="468">
        <v>44704</v>
      </c>
      <c r="B212" s="210" t="s">
        <v>9</v>
      </c>
      <c r="C212" s="464">
        <v>230000</v>
      </c>
      <c r="D212" s="464">
        <v>0</v>
      </c>
      <c r="E212" s="705">
        <f t="shared" si="4"/>
        <v>22260673</v>
      </c>
      <c r="F212" s="469" t="s">
        <v>412</v>
      </c>
    </row>
    <row r="213" spans="1:6" s="338" customFormat="1" ht="16.5" customHeight="1">
      <c r="A213" s="468">
        <v>44704</v>
      </c>
      <c r="B213" s="210" t="s">
        <v>9</v>
      </c>
      <c r="C213" s="464">
        <v>2000000</v>
      </c>
      <c r="D213" s="464">
        <v>0</v>
      </c>
      <c r="E213" s="705">
        <f t="shared" si="4"/>
        <v>24260673</v>
      </c>
      <c r="F213" s="469" t="s">
        <v>599</v>
      </c>
    </row>
    <row r="214" spans="1:6" s="338" customFormat="1" ht="16.5" customHeight="1">
      <c r="A214" s="468">
        <v>44705</v>
      </c>
      <c r="B214" s="210" t="s">
        <v>9</v>
      </c>
      <c r="C214" s="464">
        <v>100000</v>
      </c>
      <c r="D214" s="464">
        <v>0</v>
      </c>
      <c r="E214" s="705">
        <f t="shared" si="4"/>
        <v>24360673</v>
      </c>
      <c r="F214" s="469" t="s">
        <v>422</v>
      </c>
    </row>
    <row r="215" spans="1:6" s="338" customFormat="1" ht="16.5" customHeight="1">
      <c r="A215" s="468">
        <v>44706</v>
      </c>
      <c r="B215" s="210" t="s">
        <v>9</v>
      </c>
      <c r="C215" s="464">
        <v>100000</v>
      </c>
      <c r="D215" s="464">
        <v>0</v>
      </c>
      <c r="E215" s="705">
        <f t="shared" si="4"/>
        <v>24460673</v>
      </c>
      <c r="F215" s="469" t="s">
        <v>412</v>
      </c>
    </row>
    <row r="216" spans="1:6" s="338" customFormat="1" ht="16.5" customHeight="1">
      <c r="A216" s="468">
        <v>44707</v>
      </c>
      <c r="B216" s="210" t="s">
        <v>9</v>
      </c>
      <c r="C216" s="464">
        <v>10000</v>
      </c>
      <c r="D216" s="464">
        <v>0</v>
      </c>
      <c r="E216" s="705">
        <f t="shared" si="4"/>
        <v>24470673</v>
      </c>
      <c r="F216" s="469" t="s">
        <v>412</v>
      </c>
    </row>
    <row r="217" spans="1:6" s="338" customFormat="1" ht="16.5" customHeight="1">
      <c r="A217" s="468">
        <v>44708</v>
      </c>
      <c r="B217" s="210" t="s">
        <v>9</v>
      </c>
      <c r="C217" s="464">
        <v>1175000</v>
      </c>
      <c r="D217" s="464">
        <v>0</v>
      </c>
      <c r="E217" s="705">
        <f t="shared" si="4"/>
        <v>25645673</v>
      </c>
      <c r="F217" s="469" t="s">
        <v>412</v>
      </c>
    </row>
    <row r="218" spans="1:6" s="338" customFormat="1" ht="16.5" customHeight="1">
      <c r="A218" s="468">
        <v>44708</v>
      </c>
      <c r="B218" s="210" t="s">
        <v>20</v>
      </c>
      <c r="C218" s="464">
        <v>0</v>
      </c>
      <c r="D218" s="464">
        <v>1000000</v>
      </c>
      <c r="E218" s="705">
        <f t="shared" si="4"/>
        <v>24645673</v>
      </c>
      <c r="F218" s="469" t="s">
        <v>597</v>
      </c>
    </row>
    <row r="219" spans="1:6" s="338" customFormat="1" ht="16.5" customHeight="1">
      <c r="A219" s="468">
        <v>44711</v>
      </c>
      <c r="B219" s="210" t="s">
        <v>9</v>
      </c>
      <c r="C219" s="464">
        <v>30000</v>
      </c>
      <c r="D219" s="464">
        <v>0</v>
      </c>
      <c r="E219" s="705">
        <f t="shared" si="4"/>
        <v>24675673</v>
      </c>
      <c r="F219" s="469" t="s">
        <v>472</v>
      </c>
    </row>
    <row r="220" spans="1:6" s="338" customFormat="1" ht="16.5" customHeight="1">
      <c r="A220" s="468">
        <v>44711</v>
      </c>
      <c r="B220" s="210" t="s">
        <v>9</v>
      </c>
      <c r="C220" s="464">
        <v>10000</v>
      </c>
      <c r="D220" s="464">
        <v>0</v>
      </c>
      <c r="E220" s="705">
        <f t="shared" si="4"/>
        <v>24685673</v>
      </c>
      <c r="F220" s="469" t="s">
        <v>428</v>
      </c>
    </row>
    <row r="221" spans="1:6" s="338" customFormat="1" ht="16.5" customHeight="1">
      <c r="A221" s="468">
        <v>44711</v>
      </c>
      <c r="B221" s="210" t="s">
        <v>9</v>
      </c>
      <c r="C221" s="464">
        <v>70000</v>
      </c>
      <c r="D221" s="464">
        <v>0</v>
      </c>
      <c r="E221" s="705">
        <f t="shared" si="4"/>
        <v>24755673</v>
      </c>
      <c r="F221" s="469" t="s">
        <v>412</v>
      </c>
    </row>
    <row r="222" spans="1:6" s="338" customFormat="1" ht="16.5" customHeight="1">
      <c r="A222" s="468">
        <v>44712</v>
      </c>
      <c r="B222" s="210" t="s">
        <v>9</v>
      </c>
      <c r="C222" s="464">
        <v>50000</v>
      </c>
      <c r="D222" s="464">
        <v>0</v>
      </c>
      <c r="E222" s="705">
        <f t="shared" si="4"/>
        <v>24805673</v>
      </c>
      <c r="F222" s="469" t="s">
        <v>471</v>
      </c>
    </row>
    <row r="223" spans="1:6" s="338" customFormat="1" ht="16.5" customHeight="1">
      <c r="A223" s="468">
        <v>44712</v>
      </c>
      <c r="B223" s="210" t="s">
        <v>9</v>
      </c>
      <c r="C223" s="464">
        <v>100000</v>
      </c>
      <c r="D223" s="464">
        <v>0</v>
      </c>
      <c r="E223" s="705">
        <f t="shared" si="4"/>
        <v>24905673</v>
      </c>
      <c r="F223" s="469" t="s">
        <v>414</v>
      </c>
    </row>
    <row r="224" spans="1:6" s="338" customFormat="1" ht="16.5" customHeight="1">
      <c r="A224" s="468">
        <v>44712</v>
      </c>
      <c r="B224" s="210" t="s">
        <v>9</v>
      </c>
      <c r="C224" s="464">
        <v>10000</v>
      </c>
      <c r="D224" s="464">
        <v>0</v>
      </c>
      <c r="E224" s="705">
        <f t="shared" si="4"/>
        <v>24915673</v>
      </c>
      <c r="F224" s="469" t="s">
        <v>470</v>
      </c>
    </row>
    <row r="225" spans="1:6" s="338" customFormat="1" ht="16.5" customHeight="1">
      <c r="A225" s="468">
        <v>44712</v>
      </c>
      <c r="B225" s="210" t="s">
        <v>9</v>
      </c>
      <c r="C225" s="464">
        <v>20000</v>
      </c>
      <c r="D225" s="464">
        <v>0</v>
      </c>
      <c r="E225" s="705">
        <f t="shared" si="4"/>
        <v>24935673</v>
      </c>
      <c r="F225" s="469" t="s">
        <v>438</v>
      </c>
    </row>
    <row r="226" spans="1:6" s="338" customFormat="1" ht="16.5" customHeight="1">
      <c r="A226" s="468">
        <v>44712</v>
      </c>
      <c r="B226" s="210" t="s">
        <v>9</v>
      </c>
      <c r="C226" s="464">
        <v>20000</v>
      </c>
      <c r="D226" s="464">
        <v>0</v>
      </c>
      <c r="E226" s="705">
        <f t="shared" si="4"/>
        <v>24955673</v>
      </c>
      <c r="F226" s="469" t="s">
        <v>469</v>
      </c>
    </row>
    <row r="227" spans="1:6" s="338" customFormat="1" ht="16.5" customHeight="1">
      <c r="A227" s="468">
        <v>44712</v>
      </c>
      <c r="B227" s="144" t="s">
        <v>177</v>
      </c>
      <c r="C227" s="617">
        <v>0</v>
      </c>
      <c r="D227" s="617">
        <v>45540</v>
      </c>
      <c r="E227" s="705">
        <f t="shared" si="4"/>
        <v>24910133</v>
      </c>
      <c r="F227" s="515" t="s">
        <v>592</v>
      </c>
    </row>
    <row r="228" spans="1:6" s="338" customFormat="1" ht="17.25" customHeight="1" thickBot="1">
      <c r="A228" s="520"/>
      <c r="B228" s="153" t="s">
        <v>244</v>
      </c>
      <c r="C228" s="514">
        <f>SUM(C177:C227)</f>
        <v>9525000</v>
      </c>
      <c r="D228" s="514">
        <f>SUM(D177:D227)</f>
        <v>6137650</v>
      </c>
      <c r="E228" s="703"/>
      <c r="F228" s="515"/>
    </row>
    <row r="229" spans="1:6" s="338" customFormat="1" ht="16.5" customHeight="1">
      <c r="A229" s="516">
        <v>44713</v>
      </c>
      <c r="B229" s="406" t="s">
        <v>9</v>
      </c>
      <c r="C229" s="466">
        <v>30000</v>
      </c>
      <c r="D229" s="517"/>
      <c r="E229" s="704">
        <f>E227+C229-D229</f>
        <v>24940133</v>
      </c>
      <c r="F229" s="467" t="s">
        <v>411</v>
      </c>
    </row>
    <row r="230" spans="1:6" s="338" customFormat="1" ht="16.5" customHeight="1">
      <c r="A230" s="468">
        <v>44714</v>
      </c>
      <c r="B230" s="210" t="s">
        <v>9</v>
      </c>
      <c r="C230" s="464">
        <v>80000</v>
      </c>
      <c r="D230" s="507"/>
      <c r="E230" s="705">
        <f>E229+C230-D230</f>
        <v>25020133</v>
      </c>
      <c r="F230" s="469" t="s">
        <v>412</v>
      </c>
    </row>
    <row r="231" spans="1:6" s="338" customFormat="1" ht="16.5" customHeight="1">
      <c r="A231" s="468">
        <v>44714</v>
      </c>
      <c r="B231" s="210" t="s">
        <v>9</v>
      </c>
      <c r="C231" s="464">
        <v>10000</v>
      </c>
      <c r="D231" s="507"/>
      <c r="E231" s="705">
        <f t="shared" ref="E231:E277" si="5">E230+C231-D231</f>
        <v>25030133</v>
      </c>
      <c r="F231" s="469" t="s">
        <v>423</v>
      </c>
    </row>
    <row r="232" spans="1:6" s="338" customFormat="1" ht="16.5" customHeight="1">
      <c r="A232" s="468">
        <v>44718</v>
      </c>
      <c r="B232" s="210" t="s">
        <v>9</v>
      </c>
      <c r="C232" s="464">
        <v>10000</v>
      </c>
      <c r="D232" s="507"/>
      <c r="E232" s="705">
        <f t="shared" si="5"/>
        <v>25040133</v>
      </c>
      <c r="F232" s="469" t="s">
        <v>413</v>
      </c>
    </row>
    <row r="233" spans="1:6" s="338" customFormat="1" ht="16.5" customHeight="1">
      <c r="A233" s="468">
        <v>44719</v>
      </c>
      <c r="B233" s="210" t="s">
        <v>9</v>
      </c>
      <c r="C233" s="464">
        <v>100000</v>
      </c>
      <c r="D233" s="507"/>
      <c r="E233" s="705">
        <f t="shared" si="5"/>
        <v>25140133</v>
      </c>
      <c r="F233" s="469" t="s">
        <v>415</v>
      </c>
    </row>
    <row r="234" spans="1:6" s="338" customFormat="1" ht="16.5" customHeight="1">
      <c r="A234" s="468">
        <v>44719</v>
      </c>
      <c r="B234" s="210" t="s">
        <v>9</v>
      </c>
      <c r="C234" s="464">
        <v>250000</v>
      </c>
      <c r="D234" s="507"/>
      <c r="E234" s="705">
        <f t="shared" si="5"/>
        <v>25390133</v>
      </c>
      <c r="F234" s="469" t="s">
        <v>412</v>
      </c>
    </row>
    <row r="235" spans="1:6" s="338" customFormat="1" ht="16.5" customHeight="1">
      <c r="A235" s="468">
        <v>44719</v>
      </c>
      <c r="B235" s="210" t="s">
        <v>20</v>
      </c>
      <c r="C235" s="507"/>
      <c r="D235" s="464">
        <v>4832000</v>
      </c>
      <c r="E235" s="705">
        <f t="shared" si="5"/>
        <v>20558133</v>
      </c>
      <c r="F235" s="469" t="s">
        <v>436</v>
      </c>
    </row>
    <row r="236" spans="1:6" s="338" customFormat="1" ht="16.5" customHeight="1">
      <c r="A236" s="468">
        <v>44719</v>
      </c>
      <c r="B236" s="144" t="s">
        <v>177</v>
      </c>
      <c r="C236" s="507"/>
      <c r="D236" s="464">
        <v>55000</v>
      </c>
      <c r="E236" s="705">
        <f t="shared" si="5"/>
        <v>20503133</v>
      </c>
      <c r="F236" s="469" t="s">
        <v>416</v>
      </c>
    </row>
    <row r="237" spans="1:6" s="338" customFormat="1" ht="16.5" customHeight="1">
      <c r="A237" s="468">
        <v>44721</v>
      </c>
      <c r="B237" s="210" t="s">
        <v>9</v>
      </c>
      <c r="C237" s="464">
        <v>10000</v>
      </c>
      <c r="D237" s="464"/>
      <c r="E237" s="705">
        <f t="shared" si="5"/>
        <v>20513133</v>
      </c>
      <c r="F237" s="469" t="s">
        <v>427</v>
      </c>
    </row>
    <row r="238" spans="1:6" s="338" customFormat="1" ht="16.5" customHeight="1">
      <c r="A238" s="468">
        <v>44721</v>
      </c>
      <c r="B238" s="210" t="s">
        <v>9</v>
      </c>
      <c r="C238" s="464">
        <v>555000</v>
      </c>
      <c r="D238" s="464"/>
      <c r="E238" s="705">
        <f t="shared" si="5"/>
        <v>21068133</v>
      </c>
      <c r="F238" s="469" t="s">
        <v>412</v>
      </c>
    </row>
    <row r="239" spans="1:6" s="338" customFormat="1" ht="16.5" customHeight="1">
      <c r="A239" s="468">
        <v>44722</v>
      </c>
      <c r="B239" s="210" t="s">
        <v>9</v>
      </c>
      <c r="C239" s="464">
        <v>50000</v>
      </c>
      <c r="D239" s="464"/>
      <c r="E239" s="705">
        <f t="shared" si="5"/>
        <v>21118133</v>
      </c>
      <c r="F239" s="469" t="s">
        <v>418</v>
      </c>
    </row>
    <row r="240" spans="1:6" s="338" customFormat="1" ht="16.5" customHeight="1">
      <c r="A240" s="468">
        <v>44722</v>
      </c>
      <c r="B240" s="210" t="s">
        <v>9</v>
      </c>
      <c r="C240" s="464">
        <v>10000</v>
      </c>
      <c r="D240" s="464"/>
      <c r="E240" s="705">
        <f t="shared" si="5"/>
        <v>21128133</v>
      </c>
      <c r="F240" s="469" t="s">
        <v>419</v>
      </c>
    </row>
    <row r="241" spans="1:6" s="338" customFormat="1" ht="16.5" customHeight="1">
      <c r="A241" s="468">
        <v>44722</v>
      </c>
      <c r="B241" s="210" t="s">
        <v>9</v>
      </c>
      <c r="C241" s="464">
        <v>10000</v>
      </c>
      <c r="D241" s="464"/>
      <c r="E241" s="705">
        <f t="shared" si="5"/>
        <v>21138133</v>
      </c>
      <c r="F241" s="469" t="s">
        <v>516</v>
      </c>
    </row>
    <row r="242" spans="1:6" s="338" customFormat="1" ht="16.5" customHeight="1">
      <c r="A242" s="468">
        <v>44722</v>
      </c>
      <c r="B242" s="210" t="s">
        <v>9</v>
      </c>
      <c r="C242" s="464">
        <v>20000</v>
      </c>
      <c r="D242" s="464"/>
      <c r="E242" s="705">
        <f t="shared" si="5"/>
        <v>21158133</v>
      </c>
      <c r="F242" s="469" t="s">
        <v>420</v>
      </c>
    </row>
    <row r="243" spans="1:6" s="338" customFormat="1" ht="16.5" customHeight="1">
      <c r="A243" s="468">
        <v>44722</v>
      </c>
      <c r="B243" s="210" t="s">
        <v>9</v>
      </c>
      <c r="C243" s="464">
        <v>10000</v>
      </c>
      <c r="D243" s="464"/>
      <c r="E243" s="705">
        <f t="shared" si="5"/>
        <v>21168133</v>
      </c>
      <c r="F243" s="469" t="s">
        <v>421</v>
      </c>
    </row>
    <row r="244" spans="1:6" s="338" customFormat="1" ht="16.5" customHeight="1">
      <c r="A244" s="468">
        <v>44722</v>
      </c>
      <c r="B244" s="210" t="s">
        <v>20</v>
      </c>
      <c r="C244" s="464"/>
      <c r="D244" s="464">
        <v>2000000</v>
      </c>
      <c r="E244" s="705">
        <f t="shared" si="5"/>
        <v>19168133</v>
      </c>
      <c r="F244" s="506" t="s">
        <v>613</v>
      </c>
    </row>
    <row r="245" spans="1:6" s="338" customFormat="1" ht="16.5" customHeight="1">
      <c r="A245" s="468">
        <v>44725</v>
      </c>
      <c r="B245" s="210" t="s">
        <v>9</v>
      </c>
      <c r="C245" s="464">
        <v>10000</v>
      </c>
      <c r="D245" s="464"/>
      <c r="E245" s="705">
        <f t="shared" si="5"/>
        <v>19178133</v>
      </c>
      <c r="F245" s="469" t="s">
        <v>519</v>
      </c>
    </row>
    <row r="246" spans="1:6" s="338" customFormat="1" ht="16.5" customHeight="1">
      <c r="A246" s="468">
        <v>44725</v>
      </c>
      <c r="B246" s="210" t="s">
        <v>9</v>
      </c>
      <c r="C246" s="464">
        <v>30000</v>
      </c>
      <c r="D246" s="464"/>
      <c r="E246" s="705">
        <f t="shared" si="5"/>
        <v>19208133</v>
      </c>
      <c r="F246" s="469" t="s">
        <v>571</v>
      </c>
    </row>
    <row r="247" spans="1:6" s="338" customFormat="1" ht="16.5" customHeight="1">
      <c r="A247" s="468">
        <v>44725</v>
      </c>
      <c r="B247" s="210" t="s">
        <v>9</v>
      </c>
      <c r="C247" s="464">
        <v>80000</v>
      </c>
      <c r="D247" s="464"/>
      <c r="E247" s="705">
        <f t="shared" si="5"/>
        <v>19288133</v>
      </c>
      <c r="F247" s="469" t="s">
        <v>412</v>
      </c>
    </row>
    <row r="248" spans="1:6" s="338" customFormat="1" ht="16.5" customHeight="1">
      <c r="A248" s="468">
        <v>44729</v>
      </c>
      <c r="B248" s="210" t="s">
        <v>9</v>
      </c>
      <c r="C248" s="464">
        <v>1255000</v>
      </c>
      <c r="D248" s="464"/>
      <c r="E248" s="705">
        <f t="shared" si="5"/>
        <v>20543133</v>
      </c>
      <c r="F248" s="469" t="s">
        <v>412</v>
      </c>
    </row>
    <row r="249" spans="1:6" s="338" customFormat="1" ht="16.5" customHeight="1">
      <c r="A249" s="468">
        <v>44730</v>
      </c>
      <c r="B249" s="210" t="s">
        <v>9</v>
      </c>
      <c r="C249" s="464">
        <v>4955</v>
      </c>
      <c r="D249" s="464"/>
      <c r="E249" s="705">
        <f t="shared" si="5"/>
        <v>20548088</v>
      </c>
      <c r="F249" s="506" t="s">
        <v>612</v>
      </c>
    </row>
    <row r="250" spans="1:6" s="338" customFormat="1" ht="16.5" customHeight="1">
      <c r="A250" s="468">
        <v>44732</v>
      </c>
      <c r="B250" s="210" t="s">
        <v>9</v>
      </c>
      <c r="C250" s="464">
        <v>20000</v>
      </c>
      <c r="D250" s="464"/>
      <c r="E250" s="705">
        <f t="shared" si="5"/>
        <v>20568088</v>
      </c>
      <c r="F250" s="469" t="s">
        <v>425</v>
      </c>
    </row>
    <row r="251" spans="1:6" s="338" customFormat="1" ht="16.5" customHeight="1">
      <c r="A251" s="468">
        <v>44732</v>
      </c>
      <c r="B251" s="210" t="s">
        <v>9</v>
      </c>
      <c r="C251" s="464">
        <v>30000</v>
      </c>
      <c r="D251" s="464"/>
      <c r="E251" s="705">
        <f t="shared" si="5"/>
        <v>20598088</v>
      </c>
      <c r="F251" s="469" t="s">
        <v>437</v>
      </c>
    </row>
    <row r="252" spans="1:6" s="338" customFormat="1" ht="16.5" customHeight="1">
      <c r="A252" s="468">
        <v>44732</v>
      </c>
      <c r="B252" s="210" t="s">
        <v>9</v>
      </c>
      <c r="C252" s="464">
        <v>20000</v>
      </c>
      <c r="D252" s="464"/>
      <c r="E252" s="705">
        <f t="shared" si="5"/>
        <v>20618088</v>
      </c>
      <c r="F252" s="469" t="s">
        <v>426</v>
      </c>
    </row>
    <row r="253" spans="1:6" s="338" customFormat="1" ht="16.5" customHeight="1">
      <c r="A253" s="468">
        <v>44732</v>
      </c>
      <c r="B253" s="210" t="s">
        <v>9</v>
      </c>
      <c r="C253" s="464">
        <v>40000</v>
      </c>
      <c r="D253" s="464"/>
      <c r="E253" s="705">
        <f t="shared" si="5"/>
        <v>20658088</v>
      </c>
      <c r="F253" s="469" t="s">
        <v>412</v>
      </c>
    </row>
    <row r="254" spans="1:6" s="338" customFormat="1" ht="16.5" customHeight="1">
      <c r="A254" s="468">
        <v>44733</v>
      </c>
      <c r="B254" s="210" t="s">
        <v>9</v>
      </c>
      <c r="C254" s="464">
        <v>1000000</v>
      </c>
      <c r="D254" s="464"/>
      <c r="E254" s="705">
        <f t="shared" si="5"/>
        <v>21658088</v>
      </c>
      <c r="F254" s="506" t="s">
        <v>614</v>
      </c>
    </row>
    <row r="255" spans="1:6" s="338" customFormat="1" ht="16.5" customHeight="1">
      <c r="A255" s="468">
        <v>44733</v>
      </c>
      <c r="B255" s="210" t="s">
        <v>9</v>
      </c>
      <c r="C255" s="464">
        <v>200000</v>
      </c>
      <c r="D255" s="464"/>
      <c r="E255" s="705">
        <f t="shared" si="5"/>
        <v>21858088</v>
      </c>
      <c r="F255" s="506" t="s">
        <v>615</v>
      </c>
    </row>
    <row r="256" spans="1:6" s="338" customFormat="1" ht="16.5" customHeight="1">
      <c r="A256" s="468">
        <v>44733</v>
      </c>
      <c r="B256" s="210" t="s">
        <v>20</v>
      </c>
      <c r="C256" s="464"/>
      <c r="D256" s="464">
        <v>1933880</v>
      </c>
      <c r="E256" s="705">
        <f t="shared" si="5"/>
        <v>19924208</v>
      </c>
      <c r="F256" s="506" t="s">
        <v>616</v>
      </c>
    </row>
    <row r="257" spans="1:6" s="338" customFormat="1" ht="16.5" customHeight="1">
      <c r="A257" s="468">
        <v>44734</v>
      </c>
      <c r="B257" s="210" t="s">
        <v>9</v>
      </c>
      <c r="C257" s="464">
        <v>230000</v>
      </c>
      <c r="D257" s="464"/>
      <c r="E257" s="705">
        <f t="shared" si="5"/>
        <v>20154208</v>
      </c>
      <c r="F257" s="469" t="s">
        <v>412</v>
      </c>
    </row>
    <row r="258" spans="1:6" s="338" customFormat="1" ht="16.5" customHeight="1">
      <c r="A258" s="468">
        <v>44734</v>
      </c>
      <c r="B258" s="210" t="s">
        <v>619</v>
      </c>
      <c r="C258" s="464"/>
      <c r="D258" s="464">
        <v>100000</v>
      </c>
      <c r="E258" s="705">
        <f t="shared" si="5"/>
        <v>20054208</v>
      </c>
      <c r="F258" s="469" t="s">
        <v>594</v>
      </c>
    </row>
    <row r="259" spans="1:6" s="338" customFormat="1" ht="16.5" customHeight="1">
      <c r="A259" s="468">
        <v>44735</v>
      </c>
      <c r="B259" s="210" t="s">
        <v>9</v>
      </c>
      <c r="C259" s="464">
        <v>70000</v>
      </c>
      <c r="D259" s="464"/>
      <c r="E259" s="705">
        <f t="shared" si="5"/>
        <v>20124208</v>
      </c>
      <c r="F259" s="469" t="s">
        <v>412</v>
      </c>
    </row>
    <row r="260" spans="1:6" s="338" customFormat="1" ht="16.5" customHeight="1">
      <c r="A260" s="468">
        <v>44736</v>
      </c>
      <c r="B260" s="210" t="s">
        <v>9</v>
      </c>
      <c r="C260" s="464">
        <v>20000</v>
      </c>
      <c r="D260" s="464"/>
      <c r="E260" s="705">
        <f t="shared" si="5"/>
        <v>20144208</v>
      </c>
      <c r="F260" s="469" t="s">
        <v>412</v>
      </c>
    </row>
    <row r="261" spans="1:6" s="338" customFormat="1" ht="16.5" customHeight="1">
      <c r="A261" s="468">
        <v>44738</v>
      </c>
      <c r="B261" s="210" t="s">
        <v>105</v>
      </c>
      <c r="C261" s="464">
        <v>10542</v>
      </c>
      <c r="D261" s="464"/>
      <c r="E261" s="705">
        <f t="shared" si="5"/>
        <v>20154750</v>
      </c>
      <c r="F261" s="469" t="s">
        <v>494</v>
      </c>
    </row>
    <row r="262" spans="1:6" s="338" customFormat="1" ht="16.5" customHeight="1">
      <c r="A262" s="468">
        <v>44738</v>
      </c>
      <c r="B262" s="210" t="s">
        <v>363</v>
      </c>
      <c r="C262" s="464"/>
      <c r="D262" s="464">
        <v>1470</v>
      </c>
      <c r="E262" s="705">
        <f t="shared" si="5"/>
        <v>20153280</v>
      </c>
      <c r="F262" s="469" t="s">
        <v>495</v>
      </c>
    </row>
    <row r="263" spans="1:6" s="338" customFormat="1" ht="16.5" customHeight="1">
      <c r="A263" s="468">
        <v>44738</v>
      </c>
      <c r="B263" s="210" t="s">
        <v>364</v>
      </c>
      <c r="C263" s="464"/>
      <c r="D263" s="464">
        <v>140</v>
      </c>
      <c r="E263" s="705">
        <f t="shared" si="5"/>
        <v>20153140</v>
      </c>
      <c r="F263" s="469" t="s">
        <v>496</v>
      </c>
    </row>
    <row r="264" spans="1:6" s="338" customFormat="1" ht="16.5" customHeight="1">
      <c r="A264" s="468">
        <v>44739</v>
      </c>
      <c r="B264" s="210" t="s">
        <v>9</v>
      </c>
      <c r="C264" s="464">
        <v>10000</v>
      </c>
      <c r="D264" s="464"/>
      <c r="E264" s="705">
        <f t="shared" si="5"/>
        <v>20163140</v>
      </c>
      <c r="F264" s="469" t="s">
        <v>412</v>
      </c>
    </row>
    <row r="265" spans="1:6" s="338" customFormat="1" ht="16.5" customHeight="1">
      <c r="A265" s="468">
        <v>44740</v>
      </c>
      <c r="B265" s="210" t="s">
        <v>9</v>
      </c>
      <c r="C265" s="464">
        <v>30000</v>
      </c>
      <c r="D265" s="464"/>
      <c r="E265" s="705">
        <f t="shared" si="5"/>
        <v>20193140</v>
      </c>
      <c r="F265" s="469" t="s">
        <v>472</v>
      </c>
    </row>
    <row r="266" spans="1:6" s="338" customFormat="1" ht="16.5" customHeight="1">
      <c r="A266" s="468">
        <v>44740</v>
      </c>
      <c r="B266" s="210" t="s">
        <v>9</v>
      </c>
      <c r="C266" s="464">
        <v>50000</v>
      </c>
      <c r="D266" s="464"/>
      <c r="E266" s="705">
        <f t="shared" si="5"/>
        <v>20243140</v>
      </c>
      <c r="F266" s="469" t="s">
        <v>618</v>
      </c>
    </row>
    <row r="267" spans="1:6" s="338" customFormat="1" ht="16.5" customHeight="1">
      <c r="A267" s="468">
        <v>44741</v>
      </c>
      <c r="B267" s="210" t="s">
        <v>9</v>
      </c>
      <c r="C267" s="464">
        <v>100000</v>
      </c>
      <c r="D267" s="464"/>
      <c r="E267" s="705">
        <f t="shared" si="5"/>
        <v>20343140</v>
      </c>
      <c r="F267" s="469" t="s">
        <v>422</v>
      </c>
    </row>
    <row r="268" spans="1:6" s="338" customFormat="1" ht="16.5" customHeight="1">
      <c r="A268" s="468">
        <v>44741</v>
      </c>
      <c r="B268" s="210" t="s">
        <v>9</v>
      </c>
      <c r="C268" s="464">
        <v>10000</v>
      </c>
      <c r="D268" s="464"/>
      <c r="E268" s="705">
        <f t="shared" si="5"/>
        <v>20353140</v>
      </c>
      <c r="F268" s="469" t="s">
        <v>428</v>
      </c>
    </row>
    <row r="269" spans="1:6" s="338" customFormat="1" ht="16.5" customHeight="1">
      <c r="A269" s="468">
        <v>44741</v>
      </c>
      <c r="B269" s="210" t="s">
        <v>9</v>
      </c>
      <c r="C269" s="464">
        <v>1185000</v>
      </c>
      <c r="D269" s="464"/>
      <c r="E269" s="705">
        <f t="shared" si="5"/>
        <v>21538140</v>
      </c>
      <c r="F269" s="469" t="s">
        <v>412</v>
      </c>
    </row>
    <row r="270" spans="1:6" s="338" customFormat="1" ht="16.5" customHeight="1">
      <c r="A270" s="468">
        <v>44742</v>
      </c>
      <c r="B270" s="210" t="s">
        <v>9</v>
      </c>
      <c r="C270" s="464">
        <v>50000</v>
      </c>
      <c r="D270" s="464"/>
      <c r="E270" s="705">
        <f t="shared" si="5"/>
        <v>21588140</v>
      </c>
      <c r="F270" s="469" t="s">
        <v>471</v>
      </c>
    </row>
    <row r="271" spans="1:6" s="338" customFormat="1" ht="16.5" customHeight="1">
      <c r="A271" s="468">
        <v>44742</v>
      </c>
      <c r="B271" s="210" t="s">
        <v>9</v>
      </c>
      <c r="C271" s="464">
        <v>10000</v>
      </c>
      <c r="D271" s="464"/>
      <c r="E271" s="705">
        <f t="shared" si="5"/>
        <v>21598140</v>
      </c>
      <c r="F271" s="469" t="s">
        <v>470</v>
      </c>
    </row>
    <row r="272" spans="1:6" s="338" customFormat="1" ht="16.5" customHeight="1">
      <c r="A272" s="468">
        <v>44742</v>
      </c>
      <c r="B272" s="210" t="s">
        <v>9</v>
      </c>
      <c r="C272" s="464">
        <v>100000</v>
      </c>
      <c r="D272" s="464"/>
      <c r="E272" s="705">
        <f t="shared" si="5"/>
        <v>21698140</v>
      </c>
      <c r="F272" s="469" t="s">
        <v>414</v>
      </c>
    </row>
    <row r="273" spans="1:6" s="338" customFormat="1" ht="16.5" customHeight="1">
      <c r="A273" s="468">
        <v>44742</v>
      </c>
      <c r="B273" s="210" t="s">
        <v>9</v>
      </c>
      <c r="C273" s="464">
        <v>20000</v>
      </c>
      <c r="D273" s="464"/>
      <c r="E273" s="705">
        <f t="shared" si="5"/>
        <v>21718140</v>
      </c>
      <c r="F273" s="469" t="s">
        <v>438</v>
      </c>
    </row>
    <row r="274" spans="1:6" s="338" customFormat="1" ht="16.5" customHeight="1">
      <c r="A274" s="468">
        <v>44742</v>
      </c>
      <c r="B274" s="210" t="s">
        <v>9</v>
      </c>
      <c r="C274" s="464">
        <v>10000</v>
      </c>
      <c r="D274" s="464"/>
      <c r="E274" s="705">
        <f t="shared" si="5"/>
        <v>21728140</v>
      </c>
      <c r="F274" s="469" t="s">
        <v>412</v>
      </c>
    </row>
    <row r="275" spans="1:6" s="338" customFormat="1" ht="16.5" customHeight="1">
      <c r="A275" s="468">
        <v>44742</v>
      </c>
      <c r="B275" s="210" t="s">
        <v>9</v>
      </c>
      <c r="C275" s="464">
        <v>10000</v>
      </c>
      <c r="D275" s="464"/>
      <c r="E275" s="705">
        <f t="shared" si="5"/>
        <v>21738140</v>
      </c>
      <c r="F275" s="469" t="s">
        <v>435</v>
      </c>
    </row>
    <row r="276" spans="1:6" s="338" customFormat="1" ht="16.5" customHeight="1">
      <c r="A276" s="468">
        <v>44742</v>
      </c>
      <c r="B276" s="210" t="s">
        <v>9</v>
      </c>
      <c r="C276" s="464">
        <v>20000</v>
      </c>
      <c r="D276" s="464"/>
      <c r="E276" s="705">
        <f t="shared" si="5"/>
        <v>21758140</v>
      </c>
      <c r="F276" s="469" t="s">
        <v>469</v>
      </c>
    </row>
    <row r="277" spans="1:6" s="338" customFormat="1" ht="16.5" customHeight="1">
      <c r="A277" s="468">
        <v>44742</v>
      </c>
      <c r="B277" s="144" t="s">
        <v>177</v>
      </c>
      <c r="C277" s="507"/>
      <c r="D277" s="492">
        <v>44880</v>
      </c>
      <c r="E277" s="705">
        <f t="shared" si="5"/>
        <v>21713260</v>
      </c>
      <c r="F277" s="506" t="s">
        <v>592</v>
      </c>
    </row>
    <row r="278" spans="1:6" s="338" customFormat="1" ht="17.25" customHeight="1" thickBot="1">
      <c r="A278" s="520" t="s">
        <v>617</v>
      </c>
      <c r="B278" s="153" t="s">
        <v>223</v>
      </c>
      <c r="C278" s="514">
        <f>SUM(C229:C277)</f>
        <v>5770497</v>
      </c>
      <c r="D278" s="514">
        <f>SUM(D229:D277)</f>
        <v>8967370</v>
      </c>
      <c r="E278" s="703"/>
      <c r="F278" s="515"/>
    </row>
    <row r="279" spans="1:6" s="338" customFormat="1" ht="16.5" customHeight="1">
      <c r="A279" s="516">
        <v>44743</v>
      </c>
      <c r="B279" s="406" t="s">
        <v>9</v>
      </c>
      <c r="C279" s="466">
        <v>30000</v>
      </c>
      <c r="D279" s="542">
        <v>0</v>
      </c>
      <c r="E279" s="704">
        <f>E277+C279-D279</f>
        <v>21743260</v>
      </c>
      <c r="F279" s="467" t="s">
        <v>411</v>
      </c>
    </row>
    <row r="280" spans="1:6" s="338" customFormat="1" ht="16.5" customHeight="1">
      <c r="A280" s="468">
        <v>44743</v>
      </c>
      <c r="B280" s="210" t="s">
        <v>9</v>
      </c>
      <c r="C280" s="464">
        <v>10000</v>
      </c>
      <c r="D280" s="541">
        <v>0</v>
      </c>
      <c r="E280" s="705">
        <f>E279+C280-D280</f>
        <v>21753260</v>
      </c>
      <c r="F280" s="469" t="s">
        <v>412</v>
      </c>
    </row>
    <row r="281" spans="1:6" s="338" customFormat="1" ht="16.5" customHeight="1">
      <c r="A281" s="468">
        <v>44745</v>
      </c>
      <c r="B281" s="210" t="s">
        <v>9</v>
      </c>
      <c r="C281" s="464">
        <v>10000</v>
      </c>
      <c r="D281" s="541">
        <v>0</v>
      </c>
      <c r="E281" s="705">
        <f t="shared" ref="E281:E318" si="6">E280+C281-D281</f>
        <v>21763260</v>
      </c>
      <c r="F281" s="469" t="s">
        <v>423</v>
      </c>
    </row>
    <row r="282" spans="1:6" s="338" customFormat="1" ht="16.5" customHeight="1">
      <c r="A282" s="468">
        <v>44746</v>
      </c>
      <c r="B282" s="210" t="s">
        <v>9</v>
      </c>
      <c r="C282" s="464">
        <v>360000</v>
      </c>
      <c r="D282" s="541">
        <v>0</v>
      </c>
      <c r="E282" s="705">
        <f t="shared" si="6"/>
        <v>22123260</v>
      </c>
      <c r="F282" s="469" t="s">
        <v>412</v>
      </c>
    </row>
    <row r="283" spans="1:6" s="338" customFormat="1" ht="16.5" customHeight="1">
      <c r="A283" s="468">
        <v>44746</v>
      </c>
      <c r="B283" s="210" t="s">
        <v>9</v>
      </c>
      <c r="C283" s="464">
        <v>10000</v>
      </c>
      <c r="D283" s="541">
        <v>0</v>
      </c>
      <c r="E283" s="705">
        <f t="shared" si="6"/>
        <v>22133260</v>
      </c>
      <c r="F283" s="469" t="s">
        <v>493</v>
      </c>
    </row>
    <row r="284" spans="1:6" s="338" customFormat="1" ht="16.5" customHeight="1">
      <c r="A284" s="468">
        <v>44747</v>
      </c>
      <c r="B284" s="210" t="s">
        <v>9</v>
      </c>
      <c r="C284" s="464">
        <v>100000</v>
      </c>
      <c r="D284" s="541">
        <v>0</v>
      </c>
      <c r="E284" s="705">
        <f t="shared" si="6"/>
        <v>22233260</v>
      </c>
      <c r="F284" s="469" t="s">
        <v>415</v>
      </c>
    </row>
    <row r="285" spans="1:6" s="338" customFormat="1" ht="16.5" customHeight="1">
      <c r="A285" s="468">
        <v>44747</v>
      </c>
      <c r="B285" s="210" t="s">
        <v>9</v>
      </c>
      <c r="C285" s="464">
        <v>100000</v>
      </c>
      <c r="D285" s="541">
        <v>0</v>
      </c>
      <c r="E285" s="705">
        <f t="shared" si="6"/>
        <v>22333260</v>
      </c>
      <c r="F285" s="469" t="s">
        <v>626</v>
      </c>
    </row>
    <row r="286" spans="1:6" s="338" customFormat="1" ht="16.5" customHeight="1">
      <c r="A286" s="468">
        <v>44747</v>
      </c>
      <c r="B286" s="144" t="s">
        <v>177</v>
      </c>
      <c r="C286" s="464">
        <v>0</v>
      </c>
      <c r="D286" s="464">
        <v>55000</v>
      </c>
      <c r="E286" s="705">
        <f t="shared" si="6"/>
        <v>22278260</v>
      </c>
      <c r="F286" s="469" t="s">
        <v>416</v>
      </c>
    </row>
    <row r="287" spans="1:6" s="338" customFormat="1" ht="16.5" customHeight="1">
      <c r="A287" s="468">
        <v>44748</v>
      </c>
      <c r="B287" s="210" t="s">
        <v>9</v>
      </c>
      <c r="C287" s="464">
        <v>40000</v>
      </c>
      <c r="D287" s="464">
        <v>0</v>
      </c>
      <c r="E287" s="705">
        <f t="shared" si="6"/>
        <v>22318260</v>
      </c>
      <c r="F287" s="469" t="s">
        <v>412</v>
      </c>
    </row>
    <row r="288" spans="1:6" s="338" customFormat="1" ht="16.5" customHeight="1">
      <c r="A288" s="468">
        <v>44748</v>
      </c>
      <c r="B288" s="210" t="s">
        <v>9</v>
      </c>
      <c r="C288" s="464">
        <v>10000</v>
      </c>
      <c r="D288" s="464">
        <v>0</v>
      </c>
      <c r="E288" s="705">
        <f t="shared" si="6"/>
        <v>22328260</v>
      </c>
      <c r="F288" s="469" t="s">
        <v>627</v>
      </c>
    </row>
    <row r="289" spans="1:6" s="338" customFormat="1" ht="16.5" customHeight="1">
      <c r="A289" s="468">
        <v>44749</v>
      </c>
      <c r="B289" s="210" t="s">
        <v>9</v>
      </c>
      <c r="C289" s="464">
        <v>475000</v>
      </c>
      <c r="D289" s="464">
        <v>0</v>
      </c>
      <c r="E289" s="705">
        <f t="shared" si="6"/>
        <v>22803260</v>
      </c>
      <c r="F289" s="469" t="s">
        <v>412</v>
      </c>
    </row>
    <row r="290" spans="1:6" s="338" customFormat="1" ht="16.5" customHeight="1">
      <c r="A290" s="468">
        <v>44750</v>
      </c>
      <c r="B290" s="210" t="s">
        <v>9</v>
      </c>
      <c r="C290" s="464">
        <v>20000</v>
      </c>
      <c r="D290" s="464">
        <v>0</v>
      </c>
      <c r="E290" s="705">
        <f t="shared" si="6"/>
        <v>22823260</v>
      </c>
      <c r="F290" s="469" t="s">
        <v>420</v>
      </c>
    </row>
    <row r="291" spans="1:6" s="338" customFormat="1" ht="16.5" customHeight="1">
      <c r="A291" s="468">
        <v>44750</v>
      </c>
      <c r="B291" s="210" t="s">
        <v>9</v>
      </c>
      <c r="C291" s="464">
        <v>20000</v>
      </c>
      <c r="D291" s="464">
        <v>0</v>
      </c>
      <c r="E291" s="705">
        <f t="shared" si="6"/>
        <v>22843260</v>
      </c>
      <c r="F291" s="469" t="s">
        <v>412</v>
      </c>
    </row>
    <row r="292" spans="1:6" s="338" customFormat="1" ht="16.5" customHeight="1">
      <c r="A292" s="468">
        <v>44751</v>
      </c>
      <c r="B292" s="210" t="s">
        <v>9</v>
      </c>
      <c r="C292" s="464">
        <v>10000</v>
      </c>
      <c r="D292" s="464">
        <v>0</v>
      </c>
      <c r="E292" s="705">
        <f t="shared" si="6"/>
        <v>22853260</v>
      </c>
      <c r="F292" s="469" t="s">
        <v>413</v>
      </c>
    </row>
    <row r="293" spans="1:6" s="338" customFormat="1" ht="16.5" customHeight="1">
      <c r="A293" s="468">
        <v>44751</v>
      </c>
      <c r="B293" s="210" t="s">
        <v>9</v>
      </c>
      <c r="C293" s="464">
        <v>30000</v>
      </c>
      <c r="D293" s="464">
        <v>0</v>
      </c>
      <c r="E293" s="705">
        <f t="shared" si="6"/>
        <v>22883260</v>
      </c>
      <c r="F293" s="469" t="s">
        <v>437</v>
      </c>
    </row>
    <row r="294" spans="1:6" s="338" customFormat="1" ht="16.5" customHeight="1">
      <c r="A294" s="468">
        <v>44753</v>
      </c>
      <c r="B294" s="210" t="s">
        <v>9</v>
      </c>
      <c r="C294" s="464">
        <v>10000</v>
      </c>
      <c r="D294" s="464">
        <v>0</v>
      </c>
      <c r="E294" s="705">
        <f t="shared" si="6"/>
        <v>22893260</v>
      </c>
      <c r="F294" s="469" t="s">
        <v>419</v>
      </c>
    </row>
    <row r="295" spans="1:6" s="338" customFormat="1" ht="16.5" customHeight="1">
      <c r="A295" s="468">
        <v>44753</v>
      </c>
      <c r="B295" s="210" t="s">
        <v>9</v>
      </c>
      <c r="C295" s="464">
        <v>50000</v>
      </c>
      <c r="D295" s="464">
        <v>0</v>
      </c>
      <c r="E295" s="705">
        <f t="shared" si="6"/>
        <v>22943260</v>
      </c>
      <c r="F295" s="469" t="s">
        <v>418</v>
      </c>
    </row>
    <row r="296" spans="1:6" s="338" customFormat="1" ht="16.5" customHeight="1">
      <c r="A296" s="468">
        <v>44753</v>
      </c>
      <c r="B296" s="210" t="s">
        <v>9</v>
      </c>
      <c r="C296" s="464">
        <v>30000</v>
      </c>
      <c r="D296" s="464">
        <v>0</v>
      </c>
      <c r="E296" s="705">
        <f t="shared" si="6"/>
        <v>22973260</v>
      </c>
      <c r="F296" s="469" t="s">
        <v>571</v>
      </c>
    </row>
    <row r="297" spans="1:6" s="338" customFormat="1" ht="16.5" customHeight="1">
      <c r="A297" s="468">
        <v>44753</v>
      </c>
      <c r="B297" s="210" t="s">
        <v>9</v>
      </c>
      <c r="C297" s="464">
        <v>10000</v>
      </c>
      <c r="D297" s="464">
        <v>0</v>
      </c>
      <c r="E297" s="705">
        <f t="shared" si="6"/>
        <v>22983260</v>
      </c>
      <c r="F297" s="469" t="s">
        <v>516</v>
      </c>
    </row>
    <row r="298" spans="1:6" s="338" customFormat="1" ht="16.5" customHeight="1">
      <c r="A298" s="468">
        <v>44753</v>
      </c>
      <c r="B298" s="210" t="s">
        <v>9</v>
      </c>
      <c r="C298" s="464">
        <v>10000</v>
      </c>
      <c r="D298" s="464">
        <v>0</v>
      </c>
      <c r="E298" s="705">
        <f t="shared" si="6"/>
        <v>22993260</v>
      </c>
      <c r="F298" s="469" t="s">
        <v>421</v>
      </c>
    </row>
    <row r="299" spans="1:6" s="338" customFormat="1" ht="16.5" customHeight="1">
      <c r="A299" s="468">
        <v>44753</v>
      </c>
      <c r="B299" s="210" t="s">
        <v>9</v>
      </c>
      <c r="C299" s="464">
        <v>20000</v>
      </c>
      <c r="D299" s="464">
        <v>0</v>
      </c>
      <c r="E299" s="705">
        <f t="shared" si="6"/>
        <v>23013260</v>
      </c>
      <c r="F299" s="469" t="s">
        <v>412</v>
      </c>
    </row>
    <row r="300" spans="1:6" s="338" customFormat="1" ht="16.5" customHeight="1">
      <c r="A300" s="468">
        <v>44753</v>
      </c>
      <c r="B300" s="210" t="s">
        <v>20</v>
      </c>
      <c r="C300" s="464">
        <v>0</v>
      </c>
      <c r="D300" s="464">
        <v>4824000</v>
      </c>
      <c r="E300" s="705">
        <f t="shared" si="6"/>
        <v>18189260</v>
      </c>
      <c r="F300" s="469" t="s">
        <v>436</v>
      </c>
    </row>
    <row r="301" spans="1:6" s="338" customFormat="1" ht="16.5" customHeight="1">
      <c r="A301" s="468">
        <v>44755</v>
      </c>
      <c r="B301" s="210" t="s">
        <v>9</v>
      </c>
      <c r="C301" s="464">
        <v>10000</v>
      </c>
      <c r="D301" s="464">
        <v>0</v>
      </c>
      <c r="E301" s="705">
        <f t="shared" si="6"/>
        <v>18199260</v>
      </c>
      <c r="F301" s="469" t="s">
        <v>519</v>
      </c>
    </row>
    <row r="302" spans="1:6" s="338" customFormat="1" ht="16.5" customHeight="1">
      <c r="A302" s="468">
        <v>44755</v>
      </c>
      <c r="B302" s="210" t="s">
        <v>9</v>
      </c>
      <c r="C302" s="464">
        <v>80000</v>
      </c>
      <c r="D302" s="464">
        <v>0</v>
      </c>
      <c r="E302" s="705">
        <f t="shared" si="6"/>
        <v>18279260</v>
      </c>
      <c r="F302" s="469" t="s">
        <v>412</v>
      </c>
    </row>
    <row r="303" spans="1:6" s="338" customFormat="1" ht="16.5" customHeight="1">
      <c r="A303" s="468">
        <v>44760</v>
      </c>
      <c r="B303" s="210" t="s">
        <v>9</v>
      </c>
      <c r="C303" s="464">
        <v>1275000</v>
      </c>
      <c r="D303" s="464">
        <v>0</v>
      </c>
      <c r="E303" s="705">
        <f t="shared" si="6"/>
        <v>19554260</v>
      </c>
      <c r="F303" s="469" t="s">
        <v>412</v>
      </c>
    </row>
    <row r="304" spans="1:6" s="338" customFormat="1" ht="16.5" customHeight="1">
      <c r="A304" s="468">
        <v>44762</v>
      </c>
      <c r="B304" s="210" t="s">
        <v>9</v>
      </c>
      <c r="C304" s="464">
        <v>20000</v>
      </c>
      <c r="D304" s="464">
        <v>0</v>
      </c>
      <c r="E304" s="705">
        <f t="shared" si="6"/>
        <v>19574260</v>
      </c>
      <c r="F304" s="469" t="s">
        <v>425</v>
      </c>
    </row>
    <row r="305" spans="1:6" s="338" customFormat="1" ht="16.5" customHeight="1">
      <c r="A305" s="468">
        <v>44762</v>
      </c>
      <c r="B305" s="210" t="s">
        <v>9</v>
      </c>
      <c r="C305" s="464">
        <v>20000</v>
      </c>
      <c r="D305" s="464">
        <v>0</v>
      </c>
      <c r="E305" s="705">
        <f t="shared" si="6"/>
        <v>19594260</v>
      </c>
      <c r="F305" s="469" t="s">
        <v>426</v>
      </c>
    </row>
    <row r="306" spans="1:6" s="338" customFormat="1" ht="16.5" customHeight="1">
      <c r="A306" s="468">
        <v>44762</v>
      </c>
      <c r="B306" s="210" t="s">
        <v>9</v>
      </c>
      <c r="C306" s="464">
        <v>40000</v>
      </c>
      <c r="D306" s="464">
        <v>0</v>
      </c>
      <c r="E306" s="705">
        <f t="shared" si="6"/>
        <v>19634260</v>
      </c>
      <c r="F306" s="469" t="s">
        <v>412</v>
      </c>
    </row>
    <row r="307" spans="1:6" s="338" customFormat="1" ht="16.5" customHeight="1">
      <c r="A307" s="468">
        <v>44764</v>
      </c>
      <c r="B307" s="210" t="s">
        <v>9</v>
      </c>
      <c r="C307" s="464">
        <v>230000</v>
      </c>
      <c r="D307" s="464">
        <v>0</v>
      </c>
      <c r="E307" s="705">
        <f t="shared" si="6"/>
        <v>19864260</v>
      </c>
      <c r="F307" s="469" t="s">
        <v>412</v>
      </c>
    </row>
    <row r="308" spans="1:6" s="338" customFormat="1" ht="16.5" customHeight="1">
      <c r="A308" s="468">
        <v>44765</v>
      </c>
      <c r="B308" s="210" t="s">
        <v>9</v>
      </c>
      <c r="C308" s="464">
        <v>10000</v>
      </c>
      <c r="D308" s="464">
        <v>0</v>
      </c>
      <c r="E308" s="705">
        <f t="shared" si="6"/>
        <v>19874260</v>
      </c>
      <c r="F308" s="469" t="s">
        <v>427</v>
      </c>
    </row>
    <row r="309" spans="1:6" s="338" customFormat="1" ht="16.5" customHeight="1">
      <c r="A309" s="468">
        <v>44767</v>
      </c>
      <c r="B309" s="210" t="s">
        <v>9</v>
      </c>
      <c r="C309" s="464">
        <v>90000</v>
      </c>
      <c r="D309" s="464">
        <v>0</v>
      </c>
      <c r="E309" s="705">
        <f t="shared" si="6"/>
        <v>19964260</v>
      </c>
      <c r="F309" s="469" t="s">
        <v>412</v>
      </c>
    </row>
    <row r="310" spans="1:6" s="338" customFormat="1" ht="16.5" customHeight="1">
      <c r="A310" s="468">
        <v>44767</v>
      </c>
      <c r="B310" s="210" t="s">
        <v>9</v>
      </c>
      <c r="C310" s="464">
        <v>1000000</v>
      </c>
      <c r="D310" s="464">
        <v>0</v>
      </c>
      <c r="E310" s="705">
        <f t="shared" si="6"/>
        <v>20964260</v>
      </c>
      <c r="F310" s="469" t="s">
        <v>637</v>
      </c>
    </row>
    <row r="311" spans="1:6" s="338" customFormat="1" ht="16.5" customHeight="1">
      <c r="A311" s="468">
        <v>44768</v>
      </c>
      <c r="B311" s="210" t="s">
        <v>9</v>
      </c>
      <c r="C311" s="464">
        <v>100000</v>
      </c>
      <c r="D311" s="464">
        <v>0</v>
      </c>
      <c r="E311" s="705">
        <f t="shared" si="6"/>
        <v>21064260</v>
      </c>
      <c r="F311" s="469" t="s">
        <v>422</v>
      </c>
    </row>
    <row r="312" spans="1:6" s="338" customFormat="1" ht="16.5" customHeight="1">
      <c r="A312" s="468">
        <v>44769</v>
      </c>
      <c r="B312" s="210" t="s">
        <v>9</v>
      </c>
      <c r="C312" s="464">
        <v>1210000</v>
      </c>
      <c r="D312" s="464">
        <v>0</v>
      </c>
      <c r="E312" s="705">
        <f t="shared" si="6"/>
        <v>22274260</v>
      </c>
      <c r="F312" s="469" t="s">
        <v>412</v>
      </c>
    </row>
    <row r="313" spans="1:6" s="338" customFormat="1" ht="16.5" customHeight="1">
      <c r="A313" s="468">
        <v>44769</v>
      </c>
      <c r="B313" s="210" t="s">
        <v>9</v>
      </c>
      <c r="C313" s="464">
        <v>30000</v>
      </c>
      <c r="D313" s="464">
        <v>0</v>
      </c>
      <c r="E313" s="705">
        <f t="shared" si="6"/>
        <v>22304260</v>
      </c>
      <c r="F313" s="469" t="s">
        <v>628</v>
      </c>
    </row>
    <row r="314" spans="1:6" s="338" customFormat="1" ht="16.5" customHeight="1">
      <c r="A314" s="468">
        <v>44770</v>
      </c>
      <c r="B314" s="210" t="s">
        <v>9</v>
      </c>
      <c r="C314" s="464">
        <v>30000</v>
      </c>
      <c r="D314" s="464">
        <v>0</v>
      </c>
      <c r="E314" s="705">
        <f t="shared" si="6"/>
        <v>22334260</v>
      </c>
      <c r="F314" s="469" t="s">
        <v>472</v>
      </c>
    </row>
    <row r="315" spans="1:6" s="338" customFormat="1" ht="16.5" customHeight="1">
      <c r="A315" s="468">
        <v>44770</v>
      </c>
      <c r="B315" s="210" t="s">
        <v>9</v>
      </c>
      <c r="C315" s="464">
        <v>60000</v>
      </c>
      <c r="D315" s="464">
        <v>0</v>
      </c>
      <c r="E315" s="705">
        <f t="shared" si="6"/>
        <v>22394260</v>
      </c>
      <c r="F315" s="469" t="s">
        <v>412</v>
      </c>
    </row>
    <row r="316" spans="1:6" s="338" customFormat="1" ht="16.5" customHeight="1">
      <c r="A316" s="468">
        <v>44771</v>
      </c>
      <c r="B316" s="210" t="s">
        <v>9</v>
      </c>
      <c r="C316" s="464">
        <v>10000</v>
      </c>
      <c r="D316" s="464">
        <v>0</v>
      </c>
      <c r="E316" s="705">
        <f t="shared" si="6"/>
        <v>22404260</v>
      </c>
      <c r="F316" s="469" t="s">
        <v>428</v>
      </c>
    </row>
    <row r="317" spans="1:6" s="338" customFormat="1" ht="16.5" customHeight="1">
      <c r="A317" s="468">
        <v>44771</v>
      </c>
      <c r="B317" s="210" t="s">
        <v>9</v>
      </c>
      <c r="C317" s="464">
        <v>20000</v>
      </c>
      <c r="D317" s="464">
        <v>0</v>
      </c>
      <c r="E317" s="705">
        <f t="shared" si="6"/>
        <v>22424260</v>
      </c>
      <c r="F317" s="469" t="s">
        <v>412</v>
      </c>
    </row>
    <row r="318" spans="1:6" s="338" customFormat="1" ht="16.5" customHeight="1">
      <c r="A318" s="520">
        <v>44771</v>
      </c>
      <c r="B318" s="210" t="s">
        <v>9</v>
      </c>
      <c r="C318" s="521">
        <v>20000</v>
      </c>
      <c r="D318" s="521">
        <v>0</v>
      </c>
      <c r="E318" s="705">
        <f t="shared" si="6"/>
        <v>22444260</v>
      </c>
      <c r="F318" s="522" t="s">
        <v>438</v>
      </c>
    </row>
    <row r="319" spans="1:6" s="338" customFormat="1" ht="16.5" customHeight="1">
      <c r="A319" s="520">
        <v>44773</v>
      </c>
      <c r="B319" s="144" t="s">
        <v>177</v>
      </c>
      <c r="C319" s="521">
        <v>0</v>
      </c>
      <c r="D319" s="521">
        <v>45595</v>
      </c>
      <c r="E319" s="705"/>
      <c r="F319" s="522" t="s">
        <v>638</v>
      </c>
    </row>
    <row r="320" spans="1:6" s="338" customFormat="1" ht="17.25" customHeight="1" thickBot="1">
      <c r="A320" s="520"/>
      <c r="B320" s="153" t="s">
        <v>223</v>
      </c>
      <c r="C320" s="514">
        <f>SUM(C279:C319)</f>
        <v>5610000</v>
      </c>
      <c r="D320" s="514">
        <f>SUM(D279:D319)</f>
        <v>4924595</v>
      </c>
      <c r="E320" s="703"/>
      <c r="F320" s="515"/>
    </row>
    <row r="321" spans="1:6" s="338" customFormat="1" ht="16.5" customHeight="1">
      <c r="A321" s="516">
        <v>44774</v>
      </c>
      <c r="B321" s="406" t="s">
        <v>9</v>
      </c>
      <c r="C321" s="466">
        <v>30000</v>
      </c>
      <c r="D321" s="542">
        <v>0</v>
      </c>
      <c r="E321" s="704">
        <f>E318+C321-D321</f>
        <v>22474260</v>
      </c>
      <c r="F321" s="467" t="s">
        <v>411</v>
      </c>
    </row>
    <row r="322" spans="1:6" s="338" customFormat="1" ht="16.5" customHeight="1">
      <c r="A322" s="468">
        <v>44774</v>
      </c>
      <c r="B322" s="210" t="s">
        <v>9</v>
      </c>
      <c r="C322" s="464">
        <v>50000</v>
      </c>
      <c r="D322" s="541">
        <v>0</v>
      </c>
      <c r="E322" s="705">
        <f>E321+C322-D322</f>
        <v>22524260</v>
      </c>
      <c r="F322" s="469" t="s">
        <v>471</v>
      </c>
    </row>
    <row r="323" spans="1:6" s="338" customFormat="1" ht="16.5" customHeight="1">
      <c r="A323" s="468">
        <v>44774</v>
      </c>
      <c r="B323" s="210" t="s">
        <v>9</v>
      </c>
      <c r="C323" s="464">
        <v>10000</v>
      </c>
      <c r="D323" s="541">
        <v>0</v>
      </c>
      <c r="E323" s="705">
        <f t="shared" ref="E323:E364" si="7">E322+C323-D323</f>
        <v>22534260</v>
      </c>
      <c r="F323" s="469" t="s">
        <v>470</v>
      </c>
    </row>
    <row r="324" spans="1:6" s="338" customFormat="1" ht="16.5" customHeight="1">
      <c r="A324" s="468">
        <v>44774</v>
      </c>
      <c r="B324" s="210" t="s">
        <v>9</v>
      </c>
      <c r="C324" s="464">
        <v>10000</v>
      </c>
      <c r="D324" s="541">
        <v>0</v>
      </c>
      <c r="E324" s="705">
        <f t="shared" si="7"/>
        <v>22544260</v>
      </c>
      <c r="F324" s="469" t="s">
        <v>412</v>
      </c>
    </row>
    <row r="325" spans="1:6" s="338" customFormat="1" ht="16.5" customHeight="1">
      <c r="A325" s="468">
        <v>44774</v>
      </c>
      <c r="B325" s="210" t="s">
        <v>9</v>
      </c>
      <c r="C325" s="464">
        <v>10000</v>
      </c>
      <c r="D325" s="541">
        <v>0</v>
      </c>
      <c r="E325" s="705">
        <f t="shared" si="7"/>
        <v>22554260</v>
      </c>
      <c r="F325" s="469" t="s">
        <v>423</v>
      </c>
    </row>
    <row r="326" spans="1:6" s="338" customFormat="1" ht="16.5" customHeight="1">
      <c r="A326" s="468">
        <v>44774</v>
      </c>
      <c r="B326" s="210" t="s">
        <v>9</v>
      </c>
      <c r="C326" s="464">
        <v>20000</v>
      </c>
      <c r="D326" s="541">
        <v>0</v>
      </c>
      <c r="E326" s="705">
        <f t="shared" si="7"/>
        <v>22574260</v>
      </c>
      <c r="F326" s="469" t="s">
        <v>469</v>
      </c>
    </row>
    <row r="327" spans="1:6" s="338" customFormat="1" ht="16.5" customHeight="1">
      <c r="A327" s="468">
        <v>44776</v>
      </c>
      <c r="B327" s="210" t="s">
        <v>9</v>
      </c>
      <c r="C327" s="464">
        <v>310000</v>
      </c>
      <c r="D327" s="541">
        <v>0</v>
      </c>
      <c r="E327" s="705">
        <f t="shared" si="7"/>
        <v>22884260</v>
      </c>
      <c r="F327" s="469" t="s">
        <v>412</v>
      </c>
    </row>
    <row r="328" spans="1:6" s="338" customFormat="1" ht="16.5" customHeight="1">
      <c r="A328" s="468">
        <v>44776</v>
      </c>
      <c r="B328" s="210" t="s">
        <v>9</v>
      </c>
      <c r="C328" s="464">
        <v>100000</v>
      </c>
      <c r="D328" s="541">
        <v>0</v>
      </c>
      <c r="E328" s="705">
        <f t="shared" si="7"/>
        <v>22984260</v>
      </c>
      <c r="F328" s="469" t="s">
        <v>414</v>
      </c>
    </row>
    <row r="329" spans="1:6" s="338" customFormat="1" ht="16.5" customHeight="1">
      <c r="A329" s="468">
        <v>44778</v>
      </c>
      <c r="B329" s="210" t="s">
        <v>9</v>
      </c>
      <c r="C329" s="464">
        <v>100000</v>
      </c>
      <c r="D329" s="541">
        <v>0</v>
      </c>
      <c r="E329" s="705">
        <f t="shared" si="7"/>
        <v>23084260</v>
      </c>
      <c r="F329" s="469" t="s">
        <v>415</v>
      </c>
    </row>
    <row r="330" spans="1:6" s="338" customFormat="1" ht="16.5" customHeight="1">
      <c r="A330" s="468">
        <v>44778</v>
      </c>
      <c r="B330" s="144" t="s">
        <v>177</v>
      </c>
      <c r="C330" s="464">
        <v>0</v>
      </c>
      <c r="D330" s="464">
        <v>55000</v>
      </c>
      <c r="E330" s="705">
        <f t="shared" si="7"/>
        <v>23029260</v>
      </c>
      <c r="F330" s="469" t="s">
        <v>416</v>
      </c>
    </row>
    <row r="331" spans="1:6" s="338" customFormat="1" ht="16.5" customHeight="1">
      <c r="A331" s="468">
        <v>44781</v>
      </c>
      <c r="B331" s="210" t="s">
        <v>9</v>
      </c>
      <c r="C331" s="464">
        <v>515000</v>
      </c>
      <c r="D331" s="464">
        <v>0</v>
      </c>
      <c r="E331" s="705">
        <f t="shared" si="7"/>
        <v>23544260</v>
      </c>
      <c r="F331" s="469" t="s">
        <v>412</v>
      </c>
    </row>
    <row r="332" spans="1:6" s="338" customFormat="1" ht="16.5" customHeight="1">
      <c r="A332" s="468">
        <v>44781</v>
      </c>
      <c r="B332" s="210" t="s">
        <v>9</v>
      </c>
      <c r="C332" s="464">
        <v>10000</v>
      </c>
      <c r="D332" s="464">
        <v>0</v>
      </c>
      <c r="E332" s="705">
        <f t="shared" si="7"/>
        <v>23554260</v>
      </c>
      <c r="F332" s="469" t="s">
        <v>413</v>
      </c>
    </row>
    <row r="333" spans="1:6" s="338" customFormat="1" ht="16.5" customHeight="1">
      <c r="A333" s="468">
        <v>44782</v>
      </c>
      <c r="B333" s="210" t="s">
        <v>9</v>
      </c>
      <c r="C333" s="464">
        <v>10000</v>
      </c>
      <c r="D333" s="464">
        <v>0</v>
      </c>
      <c r="E333" s="705">
        <f t="shared" si="7"/>
        <v>23564260</v>
      </c>
      <c r="F333" s="469" t="s">
        <v>424</v>
      </c>
    </row>
    <row r="334" spans="1:6" s="338" customFormat="1" ht="16.5" customHeight="1">
      <c r="A334" s="468">
        <v>44783</v>
      </c>
      <c r="B334" s="210" t="s">
        <v>9</v>
      </c>
      <c r="C334" s="464">
        <v>50000</v>
      </c>
      <c r="D334" s="464">
        <v>0</v>
      </c>
      <c r="E334" s="705">
        <f t="shared" si="7"/>
        <v>23614260</v>
      </c>
      <c r="F334" s="469" t="s">
        <v>418</v>
      </c>
    </row>
    <row r="335" spans="1:6" s="338" customFormat="1" ht="16.5" customHeight="1">
      <c r="A335" s="468">
        <v>44783</v>
      </c>
      <c r="B335" s="210" t="s">
        <v>9</v>
      </c>
      <c r="C335" s="464">
        <v>10000</v>
      </c>
      <c r="D335" s="464">
        <v>0</v>
      </c>
      <c r="E335" s="705">
        <f t="shared" si="7"/>
        <v>23624260</v>
      </c>
      <c r="F335" s="469" t="s">
        <v>419</v>
      </c>
    </row>
    <row r="336" spans="1:6" s="338" customFormat="1" ht="16.5" customHeight="1">
      <c r="A336" s="468">
        <v>44783</v>
      </c>
      <c r="B336" s="210" t="s">
        <v>9</v>
      </c>
      <c r="C336" s="464">
        <v>10000</v>
      </c>
      <c r="D336" s="464">
        <v>0</v>
      </c>
      <c r="E336" s="705">
        <f t="shared" si="7"/>
        <v>23634260</v>
      </c>
      <c r="F336" s="469" t="s">
        <v>516</v>
      </c>
    </row>
    <row r="337" spans="1:6" s="338" customFormat="1" ht="16.5" customHeight="1">
      <c r="A337" s="468">
        <v>44783</v>
      </c>
      <c r="B337" s="210" t="s">
        <v>9</v>
      </c>
      <c r="C337" s="464">
        <v>20000</v>
      </c>
      <c r="D337" s="464">
        <v>0</v>
      </c>
      <c r="E337" s="705">
        <f t="shared" si="7"/>
        <v>23654260</v>
      </c>
      <c r="F337" s="469" t="s">
        <v>420</v>
      </c>
    </row>
    <row r="338" spans="1:6" s="338" customFormat="1" ht="16.5" customHeight="1">
      <c r="A338" s="468">
        <v>44783</v>
      </c>
      <c r="B338" s="210" t="s">
        <v>9</v>
      </c>
      <c r="C338" s="464">
        <v>10000</v>
      </c>
      <c r="D338" s="464">
        <v>0</v>
      </c>
      <c r="E338" s="705">
        <f t="shared" si="7"/>
        <v>23664260</v>
      </c>
      <c r="F338" s="469" t="s">
        <v>421</v>
      </c>
    </row>
    <row r="339" spans="1:6" s="338" customFormat="1" ht="16.5" customHeight="1">
      <c r="A339" s="468">
        <v>44783</v>
      </c>
      <c r="B339" s="210" t="s">
        <v>9</v>
      </c>
      <c r="C339" s="464">
        <v>100000</v>
      </c>
      <c r="D339" s="464">
        <v>0</v>
      </c>
      <c r="E339" s="705">
        <f t="shared" si="7"/>
        <v>23764260</v>
      </c>
      <c r="F339" s="469" t="s">
        <v>626</v>
      </c>
    </row>
    <row r="340" spans="1:6" s="338" customFormat="1" ht="16.5" customHeight="1">
      <c r="A340" s="468">
        <v>44783</v>
      </c>
      <c r="B340" s="210" t="s">
        <v>9</v>
      </c>
      <c r="C340" s="464">
        <v>40000</v>
      </c>
      <c r="D340" s="464">
        <v>0</v>
      </c>
      <c r="E340" s="705">
        <f t="shared" si="7"/>
        <v>23804260</v>
      </c>
      <c r="F340" s="469" t="s">
        <v>412</v>
      </c>
    </row>
    <row r="341" spans="1:6" s="338" customFormat="1" ht="16.5" customHeight="1">
      <c r="A341" s="468">
        <v>44784</v>
      </c>
      <c r="B341" s="210" t="s">
        <v>9</v>
      </c>
      <c r="C341" s="464">
        <v>30000</v>
      </c>
      <c r="D341" s="464">
        <v>0</v>
      </c>
      <c r="E341" s="705">
        <f t="shared" si="7"/>
        <v>23834260</v>
      </c>
      <c r="F341" s="469" t="s">
        <v>571</v>
      </c>
    </row>
    <row r="342" spans="1:6" s="338" customFormat="1" ht="16.5" customHeight="1">
      <c r="A342" s="468">
        <v>44784</v>
      </c>
      <c r="B342" s="144" t="s">
        <v>177</v>
      </c>
      <c r="C342" s="464">
        <v>0</v>
      </c>
      <c r="D342" s="464">
        <v>2404000</v>
      </c>
      <c r="E342" s="705">
        <f t="shared" si="7"/>
        <v>21430260</v>
      </c>
      <c r="F342" s="469" t="s">
        <v>436</v>
      </c>
    </row>
    <row r="343" spans="1:6" s="338" customFormat="1" ht="16.5" customHeight="1">
      <c r="A343" s="468">
        <v>44784</v>
      </c>
      <c r="B343" s="144" t="s">
        <v>177</v>
      </c>
      <c r="C343" s="464">
        <v>0</v>
      </c>
      <c r="D343" s="464">
        <v>5685000</v>
      </c>
      <c r="E343" s="705">
        <f t="shared" si="7"/>
        <v>15745260</v>
      </c>
      <c r="F343" s="469" t="s">
        <v>436</v>
      </c>
    </row>
    <row r="344" spans="1:6" s="338" customFormat="1" ht="16.5" customHeight="1">
      <c r="A344" s="468">
        <v>44785</v>
      </c>
      <c r="B344" s="210" t="s">
        <v>9</v>
      </c>
      <c r="C344" s="464">
        <v>80000</v>
      </c>
      <c r="D344" s="464">
        <v>0</v>
      </c>
      <c r="E344" s="705">
        <f t="shared" si="7"/>
        <v>15825260</v>
      </c>
      <c r="F344" s="469" t="s">
        <v>412</v>
      </c>
    </row>
    <row r="345" spans="1:6" s="338" customFormat="1" ht="16.5" customHeight="1">
      <c r="A345" s="468">
        <v>44789</v>
      </c>
      <c r="B345" s="210" t="s">
        <v>9</v>
      </c>
      <c r="C345" s="464">
        <v>10000</v>
      </c>
      <c r="D345" s="464">
        <v>0</v>
      </c>
      <c r="E345" s="705">
        <f t="shared" si="7"/>
        <v>15835260</v>
      </c>
      <c r="F345" s="469" t="s">
        <v>519</v>
      </c>
    </row>
    <row r="346" spans="1:6" s="338" customFormat="1" ht="16.5" customHeight="1">
      <c r="A346" s="468">
        <v>44791</v>
      </c>
      <c r="B346" s="210" t="s">
        <v>9</v>
      </c>
      <c r="C346" s="464">
        <v>1255000</v>
      </c>
      <c r="D346" s="464">
        <v>0</v>
      </c>
      <c r="E346" s="705">
        <f t="shared" si="7"/>
        <v>17090260</v>
      </c>
      <c r="F346" s="469" t="s">
        <v>412</v>
      </c>
    </row>
    <row r="347" spans="1:6" s="338" customFormat="1" ht="16.5" customHeight="1">
      <c r="A347" s="468">
        <v>44792</v>
      </c>
      <c r="B347" s="210" t="s">
        <v>9</v>
      </c>
      <c r="C347" s="464">
        <v>30000</v>
      </c>
      <c r="D347" s="464">
        <v>0</v>
      </c>
      <c r="E347" s="705">
        <f t="shared" si="7"/>
        <v>17120260</v>
      </c>
      <c r="F347" s="469" t="s">
        <v>412</v>
      </c>
    </row>
    <row r="348" spans="1:6" s="338" customFormat="1" ht="16.5" customHeight="1">
      <c r="A348" s="468">
        <v>44792</v>
      </c>
      <c r="B348" s="210" t="s">
        <v>9</v>
      </c>
      <c r="C348" s="464">
        <v>100000</v>
      </c>
      <c r="D348" s="464">
        <v>0</v>
      </c>
      <c r="E348" s="705">
        <f t="shared" si="7"/>
        <v>17220260</v>
      </c>
      <c r="F348" s="469" t="s">
        <v>422</v>
      </c>
    </row>
    <row r="349" spans="1:6" s="338" customFormat="1" ht="16.5" customHeight="1">
      <c r="A349" s="468">
        <v>44795</v>
      </c>
      <c r="B349" s="210" t="s">
        <v>9</v>
      </c>
      <c r="C349" s="464">
        <v>20000</v>
      </c>
      <c r="D349" s="464">
        <v>0</v>
      </c>
      <c r="E349" s="705">
        <f t="shared" si="7"/>
        <v>17240260</v>
      </c>
      <c r="F349" s="469" t="s">
        <v>426</v>
      </c>
    </row>
    <row r="350" spans="1:6" s="338" customFormat="1" ht="16.5" customHeight="1">
      <c r="A350" s="468">
        <v>44795</v>
      </c>
      <c r="B350" s="210" t="s">
        <v>9</v>
      </c>
      <c r="C350" s="464">
        <v>20000</v>
      </c>
      <c r="D350" s="464">
        <v>0</v>
      </c>
      <c r="E350" s="705">
        <f t="shared" si="7"/>
        <v>17260260</v>
      </c>
      <c r="F350" s="469" t="s">
        <v>425</v>
      </c>
    </row>
    <row r="351" spans="1:6" s="338" customFormat="1" ht="16.5" customHeight="1">
      <c r="A351" s="468">
        <v>44797</v>
      </c>
      <c r="B351" s="210" t="s">
        <v>9</v>
      </c>
      <c r="C351" s="464">
        <v>320000</v>
      </c>
      <c r="D351" s="464">
        <v>0</v>
      </c>
      <c r="E351" s="705">
        <f t="shared" si="7"/>
        <v>17580260</v>
      </c>
      <c r="F351" s="469" t="s">
        <v>412</v>
      </c>
    </row>
    <row r="352" spans="1:6" s="338" customFormat="1" ht="16.5" customHeight="1">
      <c r="A352" s="468">
        <v>44797</v>
      </c>
      <c r="B352" s="144" t="s">
        <v>177</v>
      </c>
      <c r="C352" s="464">
        <v>0</v>
      </c>
      <c r="D352" s="464">
        <v>1980000</v>
      </c>
      <c r="E352" s="705">
        <f t="shared" si="7"/>
        <v>15600260</v>
      </c>
      <c r="F352" s="469" t="s">
        <v>640</v>
      </c>
    </row>
    <row r="353" spans="1:6" s="338" customFormat="1" ht="16.5" customHeight="1">
      <c r="A353" s="468">
        <v>44798</v>
      </c>
      <c r="B353" s="210" t="s">
        <v>9</v>
      </c>
      <c r="C353" s="464">
        <v>10000</v>
      </c>
      <c r="D353" s="464">
        <v>0</v>
      </c>
      <c r="E353" s="705">
        <f t="shared" si="7"/>
        <v>15610260</v>
      </c>
      <c r="F353" s="469" t="s">
        <v>412</v>
      </c>
    </row>
    <row r="354" spans="1:6" s="338" customFormat="1" ht="16.5" customHeight="1">
      <c r="A354" s="468">
        <v>44802</v>
      </c>
      <c r="B354" s="210" t="s">
        <v>9</v>
      </c>
      <c r="C354" s="464">
        <v>30000</v>
      </c>
      <c r="D354" s="464">
        <v>0</v>
      </c>
      <c r="E354" s="705">
        <f t="shared" si="7"/>
        <v>15640260</v>
      </c>
      <c r="F354" s="469" t="s">
        <v>472</v>
      </c>
    </row>
    <row r="355" spans="1:6" s="338" customFormat="1" ht="16.5" customHeight="1">
      <c r="A355" s="468">
        <v>44802</v>
      </c>
      <c r="B355" s="210" t="s">
        <v>9</v>
      </c>
      <c r="C355" s="464">
        <v>10000</v>
      </c>
      <c r="D355" s="464">
        <v>0</v>
      </c>
      <c r="E355" s="705">
        <f t="shared" si="7"/>
        <v>15650260</v>
      </c>
      <c r="F355" s="469" t="s">
        <v>428</v>
      </c>
    </row>
    <row r="356" spans="1:6" s="338" customFormat="1" ht="16.5" customHeight="1">
      <c r="A356" s="468">
        <v>44802</v>
      </c>
      <c r="B356" s="210" t="s">
        <v>9</v>
      </c>
      <c r="C356" s="464">
        <v>100000</v>
      </c>
      <c r="D356" s="464">
        <v>0</v>
      </c>
      <c r="E356" s="705">
        <f t="shared" si="7"/>
        <v>15750260</v>
      </c>
      <c r="F356" s="469" t="s">
        <v>414</v>
      </c>
    </row>
    <row r="357" spans="1:6" s="338" customFormat="1" ht="16.5" customHeight="1">
      <c r="A357" s="468">
        <v>44802</v>
      </c>
      <c r="B357" s="210" t="s">
        <v>9</v>
      </c>
      <c r="C357" s="464">
        <v>1200000</v>
      </c>
      <c r="D357" s="464">
        <v>0</v>
      </c>
      <c r="E357" s="705">
        <f t="shared" si="7"/>
        <v>16950260</v>
      </c>
      <c r="F357" s="469" t="s">
        <v>412</v>
      </c>
    </row>
    <row r="358" spans="1:6" s="338" customFormat="1" ht="16.5" customHeight="1">
      <c r="A358" s="468">
        <v>44804</v>
      </c>
      <c r="B358" s="210" t="s">
        <v>9</v>
      </c>
      <c r="C358" s="464">
        <v>100000</v>
      </c>
      <c r="D358" s="464">
        <v>0</v>
      </c>
      <c r="E358" s="705">
        <f t="shared" si="7"/>
        <v>17050260</v>
      </c>
      <c r="F358" s="469" t="s">
        <v>641</v>
      </c>
    </row>
    <row r="359" spans="1:6" s="338" customFormat="1" ht="16.5" customHeight="1">
      <c r="A359" s="468">
        <v>44804</v>
      </c>
      <c r="B359" s="210" t="s">
        <v>9</v>
      </c>
      <c r="C359" s="464">
        <v>50000</v>
      </c>
      <c r="D359" s="464">
        <v>0</v>
      </c>
      <c r="E359" s="705">
        <f t="shared" si="7"/>
        <v>17100260</v>
      </c>
      <c r="F359" s="469" t="s">
        <v>471</v>
      </c>
    </row>
    <row r="360" spans="1:6" s="338" customFormat="1" ht="16.5" customHeight="1">
      <c r="A360" s="468">
        <v>44804</v>
      </c>
      <c r="B360" s="210" t="s">
        <v>9</v>
      </c>
      <c r="C360" s="464">
        <v>10000</v>
      </c>
      <c r="D360" s="464">
        <v>0</v>
      </c>
      <c r="E360" s="705">
        <f t="shared" si="7"/>
        <v>17110260</v>
      </c>
      <c r="F360" s="469" t="s">
        <v>470</v>
      </c>
    </row>
    <row r="361" spans="1:6" s="338" customFormat="1" ht="16.5" customHeight="1">
      <c r="A361" s="468">
        <v>44804</v>
      </c>
      <c r="B361" s="210" t="s">
        <v>9</v>
      </c>
      <c r="C361" s="464">
        <v>80000</v>
      </c>
      <c r="D361" s="464">
        <v>0</v>
      </c>
      <c r="E361" s="705">
        <f t="shared" si="7"/>
        <v>17190260</v>
      </c>
      <c r="F361" s="469" t="s">
        <v>412</v>
      </c>
    </row>
    <row r="362" spans="1:6" s="338" customFormat="1" ht="16.5" customHeight="1">
      <c r="A362" s="468">
        <v>44804</v>
      </c>
      <c r="B362" s="210" t="s">
        <v>9</v>
      </c>
      <c r="C362" s="464">
        <v>20000</v>
      </c>
      <c r="D362" s="464">
        <v>0</v>
      </c>
      <c r="E362" s="705">
        <f t="shared" si="7"/>
        <v>17210260</v>
      </c>
      <c r="F362" s="469" t="s">
        <v>438</v>
      </c>
    </row>
    <row r="363" spans="1:6" s="338" customFormat="1" ht="16.5" customHeight="1">
      <c r="A363" s="468">
        <v>44804</v>
      </c>
      <c r="B363" s="210" t="s">
        <v>9</v>
      </c>
      <c r="C363" s="464">
        <v>20000</v>
      </c>
      <c r="D363" s="464">
        <v>0</v>
      </c>
      <c r="E363" s="705">
        <f t="shared" si="7"/>
        <v>17230260</v>
      </c>
      <c r="F363" s="469" t="s">
        <v>469</v>
      </c>
    </row>
    <row r="364" spans="1:6" s="338" customFormat="1" ht="16.5" customHeight="1">
      <c r="A364" s="468">
        <v>44804</v>
      </c>
      <c r="B364" s="144" t="s">
        <v>177</v>
      </c>
      <c r="C364" s="524">
        <v>0</v>
      </c>
      <c r="D364" s="524">
        <v>44715</v>
      </c>
      <c r="E364" s="705">
        <f t="shared" si="7"/>
        <v>17185545</v>
      </c>
      <c r="F364" s="522" t="s">
        <v>642</v>
      </c>
    </row>
    <row r="365" spans="1:6" s="338" customFormat="1" ht="17.25" customHeight="1" thickBot="1">
      <c r="A365" s="520"/>
      <c r="B365" s="153" t="s">
        <v>223</v>
      </c>
      <c r="C365" s="514">
        <f>SUM(C321:C364)</f>
        <v>4910000</v>
      </c>
      <c r="D365" s="514">
        <f>SUM(D321:D364)</f>
        <v>10168715</v>
      </c>
      <c r="E365" s="703"/>
      <c r="F365" s="515"/>
    </row>
    <row r="366" spans="1:6" s="338" customFormat="1" ht="16.5" customHeight="1">
      <c r="A366" s="516">
        <v>44805</v>
      </c>
      <c r="B366" s="406" t="s">
        <v>9</v>
      </c>
      <c r="C366" s="466">
        <v>30000</v>
      </c>
      <c r="D366" s="542">
        <v>0</v>
      </c>
      <c r="E366" s="704">
        <f>E364+C366-D366</f>
        <v>17215545</v>
      </c>
      <c r="F366" s="467" t="s">
        <v>411</v>
      </c>
    </row>
    <row r="367" spans="1:6" s="338" customFormat="1" ht="16.5" customHeight="1">
      <c r="A367" s="468">
        <v>44805</v>
      </c>
      <c r="B367" s="210" t="s">
        <v>9</v>
      </c>
      <c r="C367" s="464">
        <v>60000</v>
      </c>
      <c r="D367" s="541">
        <v>0</v>
      </c>
      <c r="E367" s="705">
        <f>E366+C367-D367</f>
        <v>17275545</v>
      </c>
      <c r="F367" s="469" t="s">
        <v>412</v>
      </c>
    </row>
    <row r="368" spans="1:6" s="338" customFormat="1" ht="16.5" customHeight="1">
      <c r="A368" s="468">
        <v>44809</v>
      </c>
      <c r="B368" s="210" t="s">
        <v>9</v>
      </c>
      <c r="C368" s="464">
        <v>100000</v>
      </c>
      <c r="D368" s="541">
        <v>0</v>
      </c>
      <c r="E368" s="705">
        <f t="shared" ref="E368:E403" si="8">E367+C368-D368</f>
        <v>17375545</v>
      </c>
      <c r="F368" s="469" t="s">
        <v>415</v>
      </c>
    </row>
    <row r="369" spans="1:6" s="338" customFormat="1" ht="16.5" customHeight="1">
      <c r="A369" s="468">
        <v>44809</v>
      </c>
      <c r="B369" s="210" t="s">
        <v>9</v>
      </c>
      <c r="C369" s="464">
        <v>250000</v>
      </c>
      <c r="D369" s="541">
        <v>0</v>
      </c>
      <c r="E369" s="705">
        <f t="shared" si="8"/>
        <v>17625545</v>
      </c>
      <c r="F369" s="469" t="s">
        <v>412</v>
      </c>
    </row>
    <row r="370" spans="1:6" s="338" customFormat="1" ht="16.5" customHeight="1">
      <c r="A370" s="468">
        <v>44809</v>
      </c>
      <c r="B370" s="210" t="s">
        <v>9</v>
      </c>
      <c r="C370" s="464">
        <v>10000</v>
      </c>
      <c r="D370" s="541">
        <v>0</v>
      </c>
      <c r="E370" s="705">
        <f t="shared" si="8"/>
        <v>17635545</v>
      </c>
      <c r="F370" s="469" t="s">
        <v>423</v>
      </c>
    </row>
    <row r="371" spans="1:6" s="338" customFormat="1" ht="16.5" customHeight="1">
      <c r="A371" s="468">
        <v>44809</v>
      </c>
      <c r="B371" s="210" t="s">
        <v>9</v>
      </c>
      <c r="C371" s="464">
        <v>10000</v>
      </c>
      <c r="D371" s="541">
        <v>0</v>
      </c>
      <c r="E371" s="705">
        <f t="shared" si="8"/>
        <v>17645545</v>
      </c>
      <c r="F371" s="469" t="s">
        <v>413</v>
      </c>
    </row>
    <row r="372" spans="1:6" s="338" customFormat="1" ht="16.5" customHeight="1">
      <c r="A372" s="468">
        <v>44809</v>
      </c>
      <c r="B372" s="210" t="s">
        <v>177</v>
      </c>
      <c r="C372" s="464">
        <v>0</v>
      </c>
      <c r="D372" s="464">
        <v>55000</v>
      </c>
      <c r="E372" s="705">
        <f t="shared" si="8"/>
        <v>17590545</v>
      </c>
      <c r="F372" s="469" t="s">
        <v>416</v>
      </c>
    </row>
    <row r="373" spans="1:6" s="338" customFormat="1" ht="16.5" customHeight="1">
      <c r="A373" s="468">
        <v>44811</v>
      </c>
      <c r="B373" s="210" t="s">
        <v>9</v>
      </c>
      <c r="C373" s="464">
        <v>515000</v>
      </c>
      <c r="D373" s="464">
        <v>0</v>
      </c>
      <c r="E373" s="705">
        <f t="shared" si="8"/>
        <v>18105545</v>
      </c>
      <c r="F373" s="469" t="s">
        <v>412</v>
      </c>
    </row>
    <row r="374" spans="1:6" s="338" customFormat="1" ht="16.5" customHeight="1">
      <c r="A374" s="468">
        <v>44817</v>
      </c>
      <c r="B374" s="210" t="s">
        <v>9</v>
      </c>
      <c r="C374" s="464">
        <v>10000</v>
      </c>
      <c r="D374" s="464">
        <v>0</v>
      </c>
      <c r="E374" s="705">
        <f t="shared" si="8"/>
        <v>18115545</v>
      </c>
      <c r="F374" s="469" t="s">
        <v>519</v>
      </c>
    </row>
    <row r="375" spans="1:6" s="338" customFormat="1" ht="16.5" customHeight="1">
      <c r="A375" s="468">
        <v>44817</v>
      </c>
      <c r="B375" s="210" t="s">
        <v>9</v>
      </c>
      <c r="C375" s="464">
        <v>10000</v>
      </c>
      <c r="D375" s="464">
        <v>0</v>
      </c>
      <c r="E375" s="705">
        <f t="shared" si="8"/>
        <v>18125545</v>
      </c>
      <c r="F375" s="469" t="s">
        <v>419</v>
      </c>
    </row>
    <row r="376" spans="1:6" s="338" customFormat="1" ht="16.5" customHeight="1">
      <c r="A376" s="468">
        <v>44817</v>
      </c>
      <c r="B376" s="210" t="s">
        <v>9</v>
      </c>
      <c r="C376" s="464">
        <v>50000</v>
      </c>
      <c r="D376" s="464">
        <v>0</v>
      </c>
      <c r="E376" s="705">
        <f t="shared" si="8"/>
        <v>18175545</v>
      </c>
      <c r="F376" s="469" t="s">
        <v>418</v>
      </c>
    </row>
    <row r="377" spans="1:6" s="338" customFormat="1" ht="16.5" customHeight="1">
      <c r="A377" s="468">
        <v>44817</v>
      </c>
      <c r="B377" s="210" t="s">
        <v>9</v>
      </c>
      <c r="C377" s="464">
        <v>30000</v>
      </c>
      <c r="D377" s="464">
        <v>0</v>
      </c>
      <c r="E377" s="705">
        <f t="shared" si="8"/>
        <v>18205545</v>
      </c>
      <c r="F377" s="469" t="s">
        <v>571</v>
      </c>
    </row>
    <row r="378" spans="1:6" s="338" customFormat="1" ht="16.5" customHeight="1">
      <c r="A378" s="468">
        <v>44817</v>
      </c>
      <c r="B378" s="210" t="s">
        <v>9</v>
      </c>
      <c r="C378" s="464">
        <v>20000</v>
      </c>
      <c r="D378" s="464">
        <v>0</v>
      </c>
      <c r="E378" s="705">
        <f t="shared" si="8"/>
        <v>18225545</v>
      </c>
      <c r="F378" s="469" t="s">
        <v>420</v>
      </c>
    </row>
    <row r="379" spans="1:6" s="338" customFormat="1" ht="16.5" customHeight="1">
      <c r="A379" s="468">
        <v>44817</v>
      </c>
      <c r="B379" s="210" t="s">
        <v>9</v>
      </c>
      <c r="C379" s="464">
        <v>10000</v>
      </c>
      <c r="D379" s="464">
        <v>0</v>
      </c>
      <c r="E379" s="705">
        <f t="shared" si="8"/>
        <v>18235545</v>
      </c>
      <c r="F379" s="469" t="s">
        <v>516</v>
      </c>
    </row>
    <row r="380" spans="1:6" s="338" customFormat="1" ht="16.5" customHeight="1">
      <c r="A380" s="468">
        <v>44817</v>
      </c>
      <c r="B380" s="210" t="s">
        <v>9</v>
      </c>
      <c r="C380" s="464">
        <v>10000</v>
      </c>
      <c r="D380" s="464">
        <v>0</v>
      </c>
      <c r="E380" s="705">
        <f t="shared" si="8"/>
        <v>18245545</v>
      </c>
      <c r="F380" s="469" t="s">
        <v>421</v>
      </c>
    </row>
    <row r="381" spans="1:6" s="338" customFormat="1" ht="16.5" customHeight="1">
      <c r="A381" s="468">
        <v>44817</v>
      </c>
      <c r="B381" s="210" t="s">
        <v>9</v>
      </c>
      <c r="C381" s="464">
        <v>20000</v>
      </c>
      <c r="D381" s="464">
        <v>0</v>
      </c>
      <c r="E381" s="705">
        <f t="shared" si="8"/>
        <v>18265545</v>
      </c>
      <c r="F381" s="469" t="s">
        <v>412</v>
      </c>
    </row>
    <row r="382" spans="1:6" s="338" customFormat="1" ht="16.5" customHeight="1">
      <c r="A382" s="468">
        <v>44819</v>
      </c>
      <c r="B382" s="210" t="s">
        <v>9</v>
      </c>
      <c r="C382" s="464">
        <v>80000</v>
      </c>
      <c r="D382" s="464">
        <v>0</v>
      </c>
      <c r="E382" s="705">
        <f t="shared" si="8"/>
        <v>18345545</v>
      </c>
      <c r="F382" s="469" t="s">
        <v>412</v>
      </c>
    </row>
    <row r="383" spans="1:6" s="338" customFormat="1" ht="16.5" customHeight="1">
      <c r="A383" s="468">
        <v>44819</v>
      </c>
      <c r="B383" s="210" t="s">
        <v>177</v>
      </c>
      <c r="C383" s="464">
        <v>0</v>
      </c>
      <c r="D383" s="464">
        <v>5798500</v>
      </c>
      <c r="E383" s="705">
        <f t="shared" si="8"/>
        <v>12547045</v>
      </c>
      <c r="F383" s="469" t="s">
        <v>436</v>
      </c>
    </row>
    <row r="384" spans="1:6" s="338" customFormat="1" ht="16.5" customHeight="1">
      <c r="A384" s="468">
        <v>44823</v>
      </c>
      <c r="B384" s="210" t="s">
        <v>9</v>
      </c>
      <c r="C384" s="464">
        <v>1235000</v>
      </c>
      <c r="D384" s="464">
        <v>0</v>
      </c>
      <c r="E384" s="705">
        <f t="shared" si="8"/>
        <v>13782045</v>
      </c>
      <c r="F384" s="469" t="s">
        <v>412</v>
      </c>
    </row>
    <row r="385" spans="1:6" s="338" customFormat="1" ht="16.5" customHeight="1">
      <c r="A385" s="468">
        <v>44824</v>
      </c>
      <c r="B385" s="210" t="s">
        <v>9</v>
      </c>
      <c r="C385" s="464">
        <v>20000</v>
      </c>
      <c r="D385" s="464">
        <v>0</v>
      </c>
      <c r="E385" s="705">
        <f t="shared" si="8"/>
        <v>13802045</v>
      </c>
      <c r="F385" s="469" t="s">
        <v>425</v>
      </c>
    </row>
    <row r="386" spans="1:6" s="338" customFormat="1" ht="16.5" customHeight="1">
      <c r="A386" s="468">
        <v>44824</v>
      </c>
      <c r="B386" s="210" t="s">
        <v>9</v>
      </c>
      <c r="C386" s="464">
        <v>20000</v>
      </c>
      <c r="D386" s="464">
        <v>0</v>
      </c>
      <c r="E386" s="705">
        <f t="shared" si="8"/>
        <v>13822045</v>
      </c>
      <c r="F386" s="469" t="s">
        <v>426</v>
      </c>
    </row>
    <row r="387" spans="1:6" s="338" customFormat="1" ht="16.5" customHeight="1">
      <c r="A387" s="468">
        <v>44825</v>
      </c>
      <c r="B387" s="210" t="s">
        <v>9</v>
      </c>
      <c r="C387" s="464">
        <v>100000</v>
      </c>
      <c r="D387" s="464">
        <v>0</v>
      </c>
      <c r="E387" s="705">
        <f t="shared" si="8"/>
        <v>13922045</v>
      </c>
      <c r="F387" s="469" t="s">
        <v>422</v>
      </c>
    </row>
    <row r="388" spans="1:6" s="338" customFormat="1" ht="16.5" customHeight="1">
      <c r="A388" s="468">
        <v>44825</v>
      </c>
      <c r="B388" s="210" t="s">
        <v>9</v>
      </c>
      <c r="C388" s="464">
        <v>40000</v>
      </c>
      <c r="D388" s="464">
        <v>0</v>
      </c>
      <c r="E388" s="705">
        <f t="shared" si="8"/>
        <v>13962045</v>
      </c>
      <c r="F388" s="469" t="s">
        <v>412</v>
      </c>
    </row>
    <row r="389" spans="1:6" s="338" customFormat="1" ht="16.5" customHeight="1">
      <c r="A389" s="468">
        <v>44826</v>
      </c>
      <c r="B389" s="210" t="s">
        <v>9</v>
      </c>
      <c r="C389" s="464">
        <v>200000</v>
      </c>
      <c r="D389" s="464">
        <v>0</v>
      </c>
      <c r="E389" s="705">
        <f t="shared" si="8"/>
        <v>14162045</v>
      </c>
      <c r="F389" s="469" t="s">
        <v>412</v>
      </c>
    </row>
    <row r="390" spans="1:6" s="338" customFormat="1" ht="16.5" customHeight="1">
      <c r="A390" s="468">
        <v>44827</v>
      </c>
      <c r="B390" s="210" t="s">
        <v>9</v>
      </c>
      <c r="C390" s="464">
        <v>80000</v>
      </c>
      <c r="D390" s="464">
        <v>0</v>
      </c>
      <c r="E390" s="705">
        <f t="shared" si="8"/>
        <v>14242045</v>
      </c>
      <c r="F390" s="469" t="s">
        <v>412</v>
      </c>
    </row>
    <row r="391" spans="1:6" s="338" customFormat="1" ht="16.5" customHeight="1">
      <c r="A391" s="468">
        <v>44827</v>
      </c>
      <c r="B391" s="210" t="s">
        <v>9</v>
      </c>
      <c r="C391" s="464">
        <v>10000</v>
      </c>
      <c r="D391" s="464">
        <v>0</v>
      </c>
      <c r="E391" s="705">
        <f t="shared" si="8"/>
        <v>14252045</v>
      </c>
      <c r="F391" s="469" t="s">
        <v>627</v>
      </c>
    </row>
    <row r="392" spans="1:6" s="338" customFormat="1" ht="16.5" customHeight="1">
      <c r="A392" s="468">
        <v>44830</v>
      </c>
      <c r="B392" s="210" t="s">
        <v>9</v>
      </c>
      <c r="C392" s="464">
        <v>30000</v>
      </c>
      <c r="D392" s="464">
        <v>0</v>
      </c>
      <c r="E392" s="705">
        <f t="shared" si="8"/>
        <v>14282045</v>
      </c>
      <c r="F392" s="469" t="s">
        <v>412</v>
      </c>
    </row>
    <row r="393" spans="1:6" s="338" customFormat="1" ht="16.5" customHeight="1">
      <c r="A393" s="468">
        <v>44832</v>
      </c>
      <c r="B393" s="210" t="s">
        <v>9</v>
      </c>
      <c r="C393" s="464">
        <v>30000</v>
      </c>
      <c r="D393" s="464">
        <v>0</v>
      </c>
      <c r="E393" s="705">
        <f t="shared" si="8"/>
        <v>14312045</v>
      </c>
      <c r="F393" s="469" t="s">
        <v>472</v>
      </c>
    </row>
    <row r="394" spans="1:6" s="338" customFormat="1" ht="16.5" customHeight="1">
      <c r="A394" s="468">
        <v>44832</v>
      </c>
      <c r="B394" s="210" t="s">
        <v>9</v>
      </c>
      <c r="C394" s="464">
        <v>1190000</v>
      </c>
      <c r="D394" s="464">
        <v>0</v>
      </c>
      <c r="E394" s="705">
        <f t="shared" si="8"/>
        <v>15502045</v>
      </c>
      <c r="F394" s="469" t="s">
        <v>412</v>
      </c>
    </row>
    <row r="395" spans="1:6" s="338" customFormat="1" ht="16.5" customHeight="1">
      <c r="A395" s="468">
        <v>44833</v>
      </c>
      <c r="B395" s="210" t="s">
        <v>9</v>
      </c>
      <c r="C395" s="464">
        <v>10000</v>
      </c>
      <c r="D395" s="464">
        <v>0</v>
      </c>
      <c r="E395" s="705">
        <f t="shared" si="8"/>
        <v>15512045</v>
      </c>
      <c r="F395" s="469" t="s">
        <v>428</v>
      </c>
    </row>
    <row r="396" spans="1:6" s="338" customFormat="1" ht="16.5" customHeight="1">
      <c r="A396" s="468">
        <v>44833</v>
      </c>
      <c r="B396" s="210" t="s">
        <v>9</v>
      </c>
      <c r="C396" s="464">
        <v>20000</v>
      </c>
      <c r="D396" s="464">
        <v>0</v>
      </c>
      <c r="E396" s="705">
        <f t="shared" si="8"/>
        <v>15532045</v>
      </c>
      <c r="F396" s="469" t="s">
        <v>412</v>
      </c>
    </row>
    <row r="397" spans="1:6" s="338" customFormat="1" ht="16.5" customHeight="1">
      <c r="A397" s="468">
        <v>44834</v>
      </c>
      <c r="B397" s="210" t="s">
        <v>9</v>
      </c>
      <c r="C397" s="464">
        <v>50000</v>
      </c>
      <c r="D397" s="464">
        <v>0</v>
      </c>
      <c r="E397" s="705">
        <f t="shared" si="8"/>
        <v>15582045</v>
      </c>
      <c r="F397" s="469" t="s">
        <v>471</v>
      </c>
    </row>
    <row r="398" spans="1:6" s="338" customFormat="1" ht="16.5" customHeight="1">
      <c r="A398" s="468">
        <v>44834</v>
      </c>
      <c r="B398" s="210" t="s">
        <v>9</v>
      </c>
      <c r="C398" s="464">
        <v>10000</v>
      </c>
      <c r="D398" s="464">
        <v>0</v>
      </c>
      <c r="E398" s="705">
        <f t="shared" si="8"/>
        <v>15592045</v>
      </c>
      <c r="F398" s="469" t="s">
        <v>470</v>
      </c>
    </row>
    <row r="399" spans="1:6" s="338" customFormat="1" ht="16.5" customHeight="1">
      <c r="A399" s="468">
        <v>44834</v>
      </c>
      <c r="B399" s="210" t="s">
        <v>9</v>
      </c>
      <c r="C399" s="464">
        <v>100000</v>
      </c>
      <c r="D399" s="464">
        <v>0</v>
      </c>
      <c r="E399" s="705">
        <f t="shared" si="8"/>
        <v>15692045</v>
      </c>
      <c r="F399" s="469" t="s">
        <v>414</v>
      </c>
    </row>
    <row r="400" spans="1:6" s="338" customFormat="1" ht="16.5" customHeight="1">
      <c r="A400" s="468">
        <v>44834</v>
      </c>
      <c r="B400" s="210" t="s">
        <v>9</v>
      </c>
      <c r="C400" s="464">
        <v>20000</v>
      </c>
      <c r="D400" s="464">
        <v>0</v>
      </c>
      <c r="E400" s="705">
        <f t="shared" si="8"/>
        <v>15712045</v>
      </c>
      <c r="F400" s="469" t="s">
        <v>438</v>
      </c>
    </row>
    <row r="401" spans="1:6" s="338" customFormat="1" ht="16.5" customHeight="1">
      <c r="A401" s="468">
        <v>44834</v>
      </c>
      <c r="B401" s="210" t="s">
        <v>9</v>
      </c>
      <c r="C401" s="464">
        <v>10000</v>
      </c>
      <c r="D401" s="464">
        <v>0</v>
      </c>
      <c r="E401" s="705">
        <f t="shared" si="8"/>
        <v>15722045</v>
      </c>
      <c r="F401" s="469" t="s">
        <v>412</v>
      </c>
    </row>
    <row r="402" spans="1:6" s="338" customFormat="1" ht="16.5" customHeight="1">
      <c r="A402" s="468">
        <v>44834</v>
      </c>
      <c r="B402" s="210" t="s">
        <v>9</v>
      </c>
      <c r="C402" s="464">
        <v>20000</v>
      </c>
      <c r="D402" s="464">
        <v>0</v>
      </c>
      <c r="E402" s="705">
        <f t="shared" si="8"/>
        <v>15742045</v>
      </c>
      <c r="F402" s="469" t="s">
        <v>469</v>
      </c>
    </row>
    <row r="403" spans="1:6" s="338" customFormat="1" ht="16.5" customHeight="1">
      <c r="A403" s="468">
        <v>44834</v>
      </c>
      <c r="B403" s="210" t="s">
        <v>177</v>
      </c>
      <c r="C403" s="492">
        <v>0</v>
      </c>
      <c r="D403" s="492">
        <v>43725</v>
      </c>
      <c r="E403" s="705">
        <f t="shared" si="8"/>
        <v>15698320</v>
      </c>
      <c r="F403" s="522" t="s">
        <v>642</v>
      </c>
    </row>
    <row r="404" spans="1:6" s="338" customFormat="1" ht="17.25" customHeight="1" thickBot="1">
      <c r="A404" s="520"/>
      <c r="B404" s="153" t="s">
        <v>223</v>
      </c>
      <c r="C404" s="514">
        <f>SUM(C366:C403)</f>
        <v>4410000</v>
      </c>
      <c r="D404" s="514">
        <f>SUM(D366:D403)</f>
        <v>5897225</v>
      </c>
      <c r="E404" s="703"/>
      <c r="F404" s="515"/>
    </row>
    <row r="405" spans="1:6" s="338" customFormat="1" ht="16.5" customHeight="1">
      <c r="A405" s="516">
        <v>44835</v>
      </c>
      <c r="B405" s="406" t="s">
        <v>9</v>
      </c>
      <c r="C405" s="466">
        <v>30000</v>
      </c>
      <c r="D405" s="542">
        <v>0</v>
      </c>
      <c r="E405" s="704">
        <f>E403+C405-D405</f>
        <v>15728320</v>
      </c>
      <c r="F405" s="467" t="s">
        <v>411</v>
      </c>
    </row>
    <row r="406" spans="1:6" s="338" customFormat="1" ht="16.5" customHeight="1">
      <c r="A406" s="468">
        <v>44835</v>
      </c>
      <c r="B406" s="210" t="s">
        <v>9</v>
      </c>
      <c r="C406" s="464">
        <v>10000</v>
      </c>
      <c r="D406" s="541">
        <v>0</v>
      </c>
      <c r="E406" s="705">
        <f>E405+C406-D406</f>
        <v>15738320</v>
      </c>
      <c r="F406" s="469" t="s">
        <v>423</v>
      </c>
    </row>
    <row r="407" spans="1:6" s="338" customFormat="1" ht="16.5" customHeight="1">
      <c r="A407" s="468">
        <v>44836</v>
      </c>
      <c r="B407" s="210" t="s">
        <v>9</v>
      </c>
      <c r="C407" s="464">
        <v>30000</v>
      </c>
      <c r="D407" s="541">
        <v>0</v>
      </c>
      <c r="E407" s="705">
        <f t="shared" ref="E407:E450" si="9">E406+C407-D407</f>
        <v>15768320</v>
      </c>
      <c r="F407" s="469" t="s">
        <v>659</v>
      </c>
    </row>
    <row r="408" spans="1:6" s="338" customFormat="1" ht="16.5" customHeight="1">
      <c r="A408" s="468">
        <v>44836</v>
      </c>
      <c r="B408" s="210" t="s">
        <v>9</v>
      </c>
      <c r="C408" s="464">
        <v>10000</v>
      </c>
      <c r="D408" s="541">
        <v>0</v>
      </c>
      <c r="E408" s="705">
        <f t="shared" si="9"/>
        <v>15778320</v>
      </c>
      <c r="F408" s="469" t="s">
        <v>541</v>
      </c>
    </row>
    <row r="409" spans="1:6" s="338" customFormat="1" ht="16.5" customHeight="1">
      <c r="A409" s="468">
        <v>44836</v>
      </c>
      <c r="B409" s="210" t="s">
        <v>9</v>
      </c>
      <c r="C409" s="464">
        <v>10000</v>
      </c>
      <c r="D409" s="541">
        <v>0</v>
      </c>
      <c r="E409" s="705">
        <f t="shared" si="9"/>
        <v>15788320</v>
      </c>
      <c r="F409" s="469" t="s">
        <v>542</v>
      </c>
    </row>
    <row r="410" spans="1:6" s="338" customFormat="1" ht="16.5" customHeight="1">
      <c r="A410" s="468">
        <v>44836</v>
      </c>
      <c r="B410" s="210" t="s">
        <v>9</v>
      </c>
      <c r="C410" s="464">
        <v>10000</v>
      </c>
      <c r="D410" s="541">
        <v>0</v>
      </c>
      <c r="E410" s="705">
        <f t="shared" si="9"/>
        <v>15798320</v>
      </c>
      <c r="F410" s="469" t="s">
        <v>628</v>
      </c>
    </row>
    <row r="411" spans="1:6" s="338" customFormat="1" ht="16.5" customHeight="1">
      <c r="A411" s="468">
        <v>44836</v>
      </c>
      <c r="B411" s="210" t="s">
        <v>9</v>
      </c>
      <c r="C411" s="464">
        <v>10000</v>
      </c>
      <c r="D411" s="541">
        <v>0</v>
      </c>
      <c r="E411" s="705">
        <f t="shared" si="9"/>
        <v>15808320</v>
      </c>
      <c r="F411" s="469" t="s">
        <v>540</v>
      </c>
    </row>
    <row r="412" spans="1:6" s="338" customFormat="1" ht="16.5" customHeight="1">
      <c r="A412" s="468">
        <v>44836</v>
      </c>
      <c r="B412" s="210" t="s">
        <v>9</v>
      </c>
      <c r="C412" s="464">
        <v>10000</v>
      </c>
      <c r="D412" s="541">
        <v>0</v>
      </c>
      <c r="E412" s="705">
        <f t="shared" si="9"/>
        <v>15818320</v>
      </c>
      <c r="F412" s="469" t="s">
        <v>658</v>
      </c>
    </row>
    <row r="413" spans="1:6" s="338" customFormat="1" ht="16.5" customHeight="1">
      <c r="A413" s="468">
        <v>44838</v>
      </c>
      <c r="B413" s="210" t="s">
        <v>9</v>
      </c>
      <c r="C413" s="464">
        <v>60000</v>
      </c>
      <c r="D413" s="541">
        <v>0</v>
      </c>
      <c r="E413" s="705">
        <f t="shared" si="9"/>
        <v>15878320</v>
      </c>
      <c r="F413" s="469" t="s">
        <v>412</v>
      </c>
    </row>
    <row r="414" spans="1:6" s="338" customFormat="1" ht="16.5" customHeight="1">
      <c r="A414" s="468">
        <v>44838</v>
      </c>
      <c r="B414" s="210" t="s">
        <v>9</v>
      </c>
      <c r="C414" s="464">
        <v>10000</v>
      </c>
      <c r="D414" s="541">
        <v>0</v>
      </c>
      <c r="E414" s="705">
        <f t="shared" si="9"/>
        <v>15888320</v>
      </c>
      <c r="F414" s="469" t="s">
        <v>657</v>
      </c>
    </row>
    <row r="415" spans="1:6" s="338" customFormat="1" ht="16.5" customHeight="1">
      <c r="A415" s="468">
        <v>44839</v>
      </c>
      <c r="B415" s="210" t="s">
        <v>9</v>
      </c>
      <c r="C415" s="464">
        <v>100000</v>
      </c>
      <c r="D415" s="541">
        <v>0</v>
      </c>
      <c r="E415" s="705">
        <f t="shared" si="9"/>
        <v>15988320</v>
      </c>
      <c r="F415" s="469" t="s">
        <v>415</v>
      </c>
    </row>
    <row r="416" spans="1:6" s="338" customFormat="1" ht="16.5" customHeight="1">
      <c r="A416" s="468">
        <v>44839</v>
      </c>
      <c r="B416" s="210" t="s">
        <v>9</v>
      </c>
      <c r="C416" s="464">
        <v>100000</v>
      </c>
      <c r="D416" s="541">
        <v>0</v>
      </c>
      <c r="E416" s="705">
        <f t="shared" si="9"/>
        <v>16088320</v>
      </c>
      <c r="F416" s="469" t="s">
        <v>626</v>
      </c>
    </row>
    <row r="417" spans="1:6" s="338" customFormat="1" ht="16.5" customHeight="1">
      <c r="A417" s="468">
        <v>44839</v>
      </c>
      <c r="B417" s="210" t="s">
        <v>177</v>
      </c>
      <c r="C417" s="464">
        <v>0</v>
      </c>
      <c r="D417" s="464">
        <v>55000</v>
      </c>
      <c r="E417" s="705">
        <f t="shared" si="9"/>
        <v>16033320</v>
      </c>
      <c r="F417" s="469" t="s">
        <v>416</v>
      </c>
    </row>
    <row r="418" spans="1:6" s="338" customFormat="1" ht="16.5" customHeight="1">
      <c r="A418" s="468">
        <v>44840</v>
      </c>
      <c r="B418" s="210" t="s">
        <v>9</v>
      </c>
      <c r="C418" s="464">
        <v>290000</v>
      </c>
      <c r="D418" s="464">
        <v>0</v>
      </c>
      <c r="E418" s="705">
        <f t="shared" si="9"/>
        <v>16323320</v>
      </c>
      <c r="F418" s="469" t="s">
        <v>412</v>
      </c>
    </row>
    <row r="419" spans="1:6" s="338" customFormat="1" ht="16.5" customHeight="1">
      <c r="A419" s="468">
        <v>44840</v>
      </c>
      <c r="B419" s="210" t="s">
        <v>9</v>
      </c>
      <c r="C419" s="464">
        <v>10000</v>
      </c>
      <c r="D419" s="464">
        <v>0</v>
      </c>
      <c r="E419" s="705">
        <f t="shared" si="9"/>
        <v>16333320</v>
      </c>
      <c r="F419" s="469" t="s">
        <v>413</v>
      </c>
    </row>
    <row r="420" spans="1:6" s="338" customFormat="1" ht="16.5" customHeight="1">
      <c r="A420" s="468">
        <v>44841</v>
      </c>
      <c r="B420" s="210" t="s">
        <v>9</v>
      </c>
      <c r="C420" s="464">
        <v>475000</v>
      </c>
      <c r="D420" s="464">
        <v>0</v>
      </c>
      <c r="E420" s="705">
        <f t="shared" si="9"/>
        <v>16808320</v>
      </c>
      <c r="F420" s="469" t="s">
        <v>412</v>
      </c>
    </row>
    <row r="421" spans="1:6" s="338" customFormat="1" ht="16.5" customHeight="1">
      <c r="A421" s="468">
        <v>44842</v>
      </c>
      <c r="B421" s="210" t="s">
        <v>177</v>
      </c>
      <c r="C421" s="464">
        <v>0</v>
      </c>
      <c r="D421" s="464">
        <v>3379000</v>
      </c>
      <c r="E421" s="705">
        <f t="shared" si="9"/>
        <v>13429320</v>
      </c>
      <c r="F421" s="469" t="s">
        <v>436</v>
      </c>
    </row>
    <row r="422" spans="1:6" s="338" customFormat="1" ht="16.5" customHeight="1">
      <c r="A422" s="468">
        <v>44845</v>
      </c>
      <c r="B422" s="210" t="s">
        <v>9</v>
      </c>
      <c r="C422" s="464">
        <v>50000</v>
      </c>
      <c r="D422" s="464">
        <v>0</v>
      </c>
      <c r="E422" s="705">
        <f t="shared" si="9"/>
        <v>13479320</v>
      </c>
      <c r="F422" s="469" t="s">
        <v>418</v>
      </c>
    </row>
    <row r="423" spans="1:6" s="338" customFormat="1" ht="16.5" customHeight="1">
      <c r="A423" s="468">
        <v>44845</v>
      </c>
      <c r="B423" s="210" t="s">
        <v>9</v>
      </c>
      <c r="C423" s="464">
        <v>30000</v>
      </c>
      <c r="D423" s="464">
        <v>0</v>
      </c>
      <c r="E423" s="705">
        <f t="shared" si="9"/>
        <v>13509320</v>
      </c>
      <c r="F423" s="469" t="s">
        <v>571</v>
      </c>
    </row>
    <row r="424" spans="1:6" s="338" customFormat="1" ht="16.5" customHeight="1">
      <c r="A424" s="468">
        <v>44845</v>
      </c>
      <c r="B424" s="210" t="s">
        <v>9</v>
      </c>
      <c r="C424" s="464">
        <v>10000</v>
      </c>
      <c r="D424" s="464">
        <v>0</v>
      </c>
      <c r="E424" s="705">
        <f t="shared" si="9"/>
        <v>13519320</v>
      </c>
      <c r="F424" s="469" t="s">
        <v>516</v>
      </c>
    </row>
    <row r="425" spans="1:6" s="338" customFormat="1" ht="16.5" customHeight="1">
      <c r="A425" s="468">
        <v>44845</v>
      </c>
      <c r="B425" s="210" t="s">
        <v>9</v>
      </c>
      <c r="C425" s="464">
        <v>20000</v>
      </c>
      <c r="D425" s="464">
        <v>0</v>
      </c>
      <c r="E425" s="705">
        <f t="shared" si="9"/>
        <v>13539320</v>
      </c>
      <c r="F425" s="469" t="s">
        <v>420</v>
      </c>
    </row>
    <row r="426" spans="1:6" s="338" customFormat="1" ht="16.5" customHeight="1">
      <c r="A426" s="468">
        <v>44845</v>
      </c>
      <c r="B426" s="210" t="s">
        <v>9</v>
      </c>
      <c r="C426" s="464">
        <v>10000</v>
      </c>
      <c r="D426" s="464">
        <v>0</v>
      </c>
      <c r="E426" s="705">
        <f t="shared" si="9"/>
        <v>13549320</v>
      </c>
      <c r="F426" s="469" t="s">
        <v>421</v>
      </c>
    </row>
    <row r="427" spans="1:6" s="338" customFormat="1" ht="16.5" customHeight="1">
      <c r="A427" s="468">
        <v>44845</v>
      </c>
      <c r="B427" s="210" t="s">
        <v>9</v>
      </c>
      <c r="C427" s="464">
        <v>20000</v>
      </c>
      <c r="D427" s="464">
        <v>0</v>
      </c>
      <c r="E427" s="705">
        <f t="shared" si="9"/>
        <v>13569320</v>
      </c>
      <c r="F427" s="469" t="s">
        <v>412</v>
      </c>
    </row>
    <row r="428" spans="1:6" s="338" customFormat="1" ht="16.5" customHeight="1">
      <c r="A428" s="468">
        <v>44847</v>
      </c>
      <c r="B428" s="210" t="s">
        <v>9</v>
      </c>
      <c r="C428" s="464">
        <v>10000</v>
      </c>
      <c r="D428" s="464">
        <v>0</v>
      </c>
      <c r="E428" s="705">
        <f t="shared" si="9"/>
        <v>13579320</v>
      </c>
      <c r="F428" s="469" t="s">
        <v>519</v>
      </c>
    </row>
    <row r="429" spans="1:6" s="338" customFormat="1" ht="16.5" customHeight="1">
      <c r="A429" s="468">
        <v>44847</v>
      </c>
      <c r="B429" s="210" t="s">
        <v>9</v>
      </c>
      <c r="C429" s="464">
        <v>80000</v>
      </c>
      <c r="D429" s="464">
        <v>0</v>
      </c>
      <c r="E429" s="705">
        <f t="shared" si="9"/>
        <v>13659320</v>
      </c>
      <c r="F429" s="469" t="s">
        <v>412</v>
      </c>
    </row>
    <row r="430" spans="1:6" s="338" customFormat="1" ht="16.5" customHeight="1">
      <c r="A430" s="468">
        <v>44853</v>
      </c>
      <c r="B430" s="210" t="s">
        <v>9</v>
      </c>
      <c r="C430" s="464">
        <v>1275000</v>
      </c>
      <c r="D430" s="464">
        <v>0</v>
      </c>
      <c r="E430" s="705">
        <f t="shared" si="9"/>
        <v>14934320</v>
      </c>
      <c r="F430" s="469" t="s">
        <v>412</v>
      </c>
    </row>
    <row r="431" spans="1:6" s="338" customFormat="1" ht="16.5" customHeight="1">
      <c r="A431" s="468">
        <v>44854</v>
      </c>
      <c r="B431" s="210" t="s">
        <v>9</v>
      </c>
      <c r="C431" s="464">
        <v>20000</v>
      </c>
      <c r="D431" s="464">
        <v>0</v>
      </c>
      <c r="E431" s="705">
        <f t="shared" si="9"/>
        <v>14954320</v>
      </c>
      <c r="F431" s="469" t="s">
        <v>425</v>
      </c>
    </row>
    <row r="432" spans="1:6" s="338" customFormat="1" ht="16.5" customHeight="1">
      <c r="A432" s="468">
        <v>44854</v>
      </c>
      <c r="B432" s="210" t="s">
        <v>9</v>
      </c>
      <c r="C432" s="464">
        <v>20000</v>
      </c>
      <c r="D432" s="464">
        <v>0</v>
      </c>
      <c r="E432" s="705">
        <f t="shared" si="9"/>
        <v>14974320</v>
      </c>
      <c r="F432" s="469" t="s">
        <v>426</v>
      </c>
    </row>
    <row r="433" spans="1:6" s="338" customFormat="1" ht="16.5" customHeight="1">
      <c r="A433" s="468">
        <v>44854</v>
      </c>
      <c r="B433" s="210" t="s">
        <v>9</v>
      </c>
      <c r="C433" s="464">
        <v>100000</v>
      </c>
      <c r="D433" s="464">
        <v>0</v>
      </c>
      <c r="E433" s="705">
        <f t="shared" si="9"/>
        <v>15074320</v>
      </c>
      <c r="F433" s="469" t="s">
        <v>439</v>
      </c>
    </row>
    <row r="434" spans="1:6" s="338" customFormat="1" ht="16.5" customHeight="1">
      <c r="A434" s="468">
        <v>44854</v>
      </c>
      <c r="B434" s="210" t="s">
        <v>9</v>
      </c>
      <c r="C434" s="464">
        <v>30000</v>
      </c>
      <c r="D434" s="464">
        <v>0</v>
      </c>
      <c r="E434" s="705">
        <f t="shared" si="9"/>
        <v>15104320</v>
      </c>
      <c r="F434" s="469" t="s">
        <v>437</v>
      </c>
    </row>
    <row r="435" spans="1:6" s="338" customFormat="1" ht="16.5" customHeight="1">
      <c r="A435" s="468">
        <v>44855</v>
      </c>
      <c r="B435" s="210" t="s">
        <v>9</v>
      </c>
      <c r="C435" s="464">
        <v>100000</v>
      </c>
      <c r="D435" s="464">
        <v>0</v>
      </c>
      <c r="E435" s="705">
        <f t="shared" si="9"/>
        <v>15204320</v>
      </c>
      <c r="F435" s="469" t="s">
        <v>422</v>
      </c>
    </row>
    <row r="436" spans="1:6" s="338" customFormat="1" ht="16.5" customHeight="1">
      <c r="A436" s="468">
        <v>44857</v>
      </c>
      <c r="B436" s="210" t="s">
        <v>9</v>
      </c>
      <c r="C436" s="464">
        <v>20000</v>
      </c>
      <c r="D436" s="464">
        <v>0</v>
      </c>
      <c r="E436" s="705">
        <f t="shared" si="9"/>
        <v>15224320</v>
      </c>
      <c r="F436" s="469" t="s">
        <v>427</v>
      </c>
    </row>
    <row r="437" spans="1:6" s="338" customFormat="1" ht="16.5" customHeight="1">
      <c r="A437" s="468">
        <v>44858</v>
      </c>
      <c r="B437" s="210" t="s">
        <v>9</v>
      </c>
      <c r="C437" s="464">
        <v>270000</v>
      </c>
      <c r="D437" s="464">
        <v>0</v>
      </c>
      <c r="E437" s="705">
        <f t="shared" si="9"/>
        <v>15494320</v>
      </c>
      <c r="F437" s="469" t="s">
        <v>412</v>
      </c>
    </row>
    <row r="438" spans="1:6" s="338" customFormat="1" ht="16.5" customHeight="1">
      <c r="A438" s="468">
        <v>44860</v>
      </c>
      <c r="B438" s="210" t="s">
        <v>9</v>
      </c>
      <c r="C438" s="464">
        <v>50000</v>
      </c>
      <c r="D438" s="464">
        <v>0</v>
      </c>
      <c r="E438" s="705">
        <f t="shared" si="9"/>
        <v>15544320</v>
      </c>
      <c r="F438" s="469" t="s">
        <v>573</v>
      </c>
    </row>
    <row r="439" spans="1:6" s="338" customFormat="1" ht="16.5" customHeight="1">
      <c r="A439" s="468">
        <v>44860</v>
      </c>
      <c r="B439" s="210" t="s">
        <v>9</v>
      </c>
      <c r="C439" s="464">
        <v>30000</v>
      </c>
      <c r="D439" s="464">
        <v>0</v>
      </c>
      <c r="E439" s="705">
        <f t="shared" si="9"/>
        <v>15574320</v>
      </c>
      <c r="F439" s="469" t="s">
        <v>412</v>
      </c>
    </row>
    <row r="440" spans="1:6" s="338" customFormat="1" ht="16.5" customHeight="1">
      <c r="A440" s="468">
        <v>44861</v>
      </c>
      <c r="B440" s="210" t="s">
        <v>9</v>
      </c>
      <c r="C440" s="464">
        <v>1130000</v>
      </c>
      <c r="D440" s="464">
        <v>0</v>
      </c>
      <c r="E440" s="705">
        <f t="shared" si="9"/>
        <v>16704320</v>
      </c>
      <c r="F440" s="469" t="s">
        <v>412</v>
      </c>
    </row>
    <row r="441" spans="1:6" s="338" customFormat="1" ht="16.5" customHeight="1">
      <c r="A441" s="468">
        <v>44862</v>
      </c>
      <c r="B441" s="210" t="s">
        <v>9</v>
      </c>
      <c r="C441" s="464">
        <v>30000</v>
      </c>
      <c r="D441" s="464">
        <v>0</v>
      </c>
      <c r="E441" s="705">
        <f t="shared" si="9"/>
        <v>16734320</v>
      </c>
      <c r="F441" s="469" t="s">
        <v>472</v>
      </c>
    </row>
    <row r="442" spans="1:6" s="338" customFormat="1" ht="16.5" customHeight="1">
      <c r="A442" s="468">
        <v>44862</v>
      </c>
      <c r="B442" s="210" t="s">
        <v>9</v>
      </c>
      <c r="C442" s="464">
        <v>50000</v>
      </c>
      <c r="D442" s="464">
        <v>0</v>
      </c>
      <c r="E442" s="705">
        <f t="shared" si="9"/>
        <v>16784320</v>
      </c>
      <c r="F442" s="469" t="s">
        <v>412</v>
      </c>
    </row>
    <row r="443" spans="1:6" s="338" customFormat="1" ht="16.5" customHeight="1">
      <c r="A443" s="468">
        <v>44865</v>
      </c>
      <c r="B443" s="210" t="s">
        <v>9</v>
      </c>
      <c r="C443" s="464">
        <v>50000</v>
      </c>
      <c r="D443" s="464">
        <v>0</v>
      </c>
      <c r="E443" s="705">
        <f t="shared" si="9"/>
        <v>16834320</v>
      </c>
      <c r="F443" s="469" t="s">
        <v>471</v>
      </c>
    </row>
    <row r="444" spans="1:6" s="338" customFormat="1" ht="16.5" customHeight="1">
      <c r="A444" s="468">
        <v>44865</v>
      </c>
      <c r="B444" s="210" t="s">
        <v>9</v>
      </c>
      <c r="C444" s="464">
        <v>10000</v>
      </c>
      <c r="D444" s="464">
        <v>0</v>
      </c>
      <c r="E444" s="705">
        <f t="shared" si="9"/>
        <v>16844320</v>
      </c>
      <c r="F444" s="469" t="s">
        <v>470</v>
      </c>
    </row>
    <row r="445" spans="1:6" s="338" customFormat="1" ht="16.5" customHeight="1">
      <c r="A445" s="468">
        <v>44865</v>
      </c>
      <c r="B445" s="210" t="s">
        <v>9</v>
      </c>
      <c r="C445" s="464">
        <v>100000</v>
      </c>
      <c r="D445" s="464">
        <v>0</v>
      </c>
      <c r="E445" s="705">
        <f t="shared" si="9"/>
        <v>16944320</v>
      </c>
      <c r="F445" s="469" t="s">
        <v>414</v>
      </c>
    </row>
    <row r="446" spans="1:6" s="338" customFormat="1" ht="16.5" customHeight="1">
      <c r="A446" s="468">
        <v>44865</v>
      </c>
      <c r="B446" s="210" t="s">
        <v>9</v>
      </c>
      <c r="C446" s="464">
        <v>10000</v>
      </c>
      <c r="D446" s="464">
        <v>0</v>
      </c>
      <c r="E446" s="705">
        <f t="shared" si="9"/>
        <v>16954320</v>
      </c>
      <c r="F446" s="469" t="s">
        <v>428</v>
      </c>
    </row>
    <row r="447" spans="1:6" s="338" customFormat="1" ht="16.5" customHeight="1">
      <c r="A447" s="468">
        <v>44865</v>
      </c>
      <c r="B447" s="210" t="s">
        <v>9</v>
      </c>
      <c r="C447" s="464">
        <v>30000</v>
      </c>
      <c r="D447" s="464">
        <v>0</v>
      </c>
      <c r="E447" s="705">
        <f t="shared" si="9"/>
        <v>16984320</v>
      </c>
      <c r="F447" s="469" t="s">
        <v>412</v>
      </c>
    </row>
    <row r="448" spans="1:6" s="338" customFormat="1" ht="16.5" customHeight="1">
      <c r="A448" s="468">
        <v>44865</v>
      </c>
      <c r="B448" s="210" t="s">
        <v>9</v>
      </c>
      <c r="C448" s="464">
        <v>20000</v>
      </c>
      <c r="D448" s="464">
        <v>0</v>
      </c>
      <c r="E448" s="705">
        <f t="shared" si="9"/>
        <v>17004320</v>
      </c>
      <c r="F448" s="469" t="s">
        <v>438</v>
      </c>
    </row>
    <row r="449" spans="1:6" s="338" customFormat="1" ht="16.5" customHeight="1">
      <c r="A449" s="468">
        <v>44865</v>
      </c>
      <c r="B449" s="210" t="s">
        <v>9</v>
      </c>
      <c r="C449" s="464">
        <v>20000</v>
      </c>
      <c r="D449" s="464">
        <v>0</v>
      </c>
      <c r="E449" s="705">
        <f t="shared" si="9"/>
        <v>17024320</v>
      </c>
      <c r="F449" s="469" t="s">
        <v>469</v>
      </c>
    </row>
    <row r="450" spans="1:6" s="338" customFormat="1" ht="16.5" customHeight="1">
      <c r="A450" s="468">
        <v>44865</v>
      </c>
      <c r="B450" s="210" t="s">
        <v>177</v>
      </c>
      <c r="C450" s="549">
        <v>0</v>
      </c>
      <c r="D450" s="492">
        <v>43340</v>
      </c>
      <c r="E450" s="705">
        <f t="shared" si="9"/>
        <v>16980980</v>
      </c>
      <c r="F450" s="522" t="s">
        <v>365</v>
      </c>
    </row>
    <row r="451" spans="1:6" s="338" customFormat="1" ht="17.25" customHeight="1" thickBot="1">
      <c r="A451" s="520"/>
      <c r="B451" s="153" t="s">
        <v>223</v>
      </c>
      <c r="C451" s="514">
        <f>SUM(C405:C450)</f>
        <v>4760000</v>
      </c>
      <c r="D451" s="514">
        <f>SUM(D405:D450)</f>
        <v>3477340</v>
      </c>
      <c r="E451" s="703"/>
      <c r="F451" s="515"/>
    </row>
    <row r="452" spans="1:6" ht="16.5" customHeight="1">
      <c r="A452" s="516">
        <v>44866</v>
      </c>
      <c r="B452" s="352" t="s">
        <v>129</v>
      </c>
      <c r="C452" s="466">
        <v>30000</v>
      </c>
      <c r="D452" s="466">
        <v>0</v>
      </c>
      <c r="E452" s="708">
        <f>E450+C452-D452</f>
        <v>17010980</v>
      </c>
      <c r="F452" s="467" t="s">
        <v>411</v>
      </c>
    </row>
    <row r="453" spans="1:6" ht="16.5" customHeight="1">
      <c r="A453" s="468">
        <v>44867</v>
      </c>
      <c r="B453" s="149" t="s">
        <v>129</v>
      </c>
      <c r="C453" s="464">
        <v>60000</v>
      </c>
      <c r="D453" s="464">
        <v>0</v>
      </c>
      <c r="E453" s="47">
        <f>E452+C453-D453</f>
        <v>17070980</v>
      </c>
      <c r="F453" s="469" t="s">
        <v>412</v>
      </c>
    </row>
    <row r="454" spans="1:6" ht="16.5" customHeight="1">
      <c r="A454" s="468">
        <v>44868</v>
      </c>
      <c r="B454" s="149" t="s">
        <v>129</v>
      </c>
      <c r="C454" s="464">
        <v>250000</v>
      </c>
      <c r="D454" s="464">
        <v>0</v>
      </c>
      <c r="E454" s="47">
        <f t="shared" ref="E454:E499" si="10">E453+C454-D454</f>
        <v>17320980</v>
      </c>
      <c r="F454" s="469" t="s">
        <v>412</v>
      </c>
    </row>
    <row r="455" spans="1:6" ht="16.5" customHeight="1">
      <c r="A455" s="468">
        <v>44868</v>
      </c>
      <c r="B455" s="149" t="s">
        <v>129</v>
      </c>
      <c r="C455" s="464">
        <v>100000</v>
      </c>
      <c r="D455" s="464">
        <v>0</v>
      </c>
      <c r="E455" s="47">
        <f t="shared" si="10"/>
        <v>17420980</v>
      </c>
      <c r="F455" s="469" t="s">
        <v>680</v>
      </c>
    </row>
    <row r="456" spans="1:6" ht="16.5" customHeight="1">
      <c r="A456" s="468">
        <v>44869</v>
      </c>
      <c r="B456" s="149" t="s">
        <v>129</v>
      </c>
      <c r="C456" s="464">
        <v>100000</v>
      </c>
      <c r="D456" s="464">
        <v>0</v>
      </c>
      <c r="E456" s="47">
        <f t="shared" si="10"/>
        <v>17520980</v>
      </c>
      <c r="F456" s="469" t="s">
        <v>492</v>
      </c>
    </row>
    <row r="457" spans="1:6" ht="16.5" customHeight="1">
      <c r="A457" s="468">
        <v>44872</v>
      </c>
      <c r="B457" s="149" t="s">
        <v>129</v>
      </c>
      <c r="C457" s="464">
        <v>100000</v>
      </c>
      <c r="D457" s="464">
        <v>0</v>
      </c>
      <c r="E457" s="47">
        <f t="shared" si="10"/>
        <v>17620980</v>
      </c>
      <c r="F457" s="469" t="s">
        <v>415</v>
      </c>
    </row>
    <row r="458" spans="1:6" ht="16.5" customHeight="1">
      <c r="A458" s="468">
        <v>44872</v>
      </c>
      <c r="B458" s="149" t="s">
        <v>129</v>
      </c>
      <c r="C458" s="464">
        <v>40000</v>
      </c>
      <c r="D458" s="464">
        <v>0</v>
      </c>
      <c r="E458" s="47">
        <f t="shared" si="10"/>
        <v>17660980</v>
      </c>
      <c r="F458" s="469" t="s">
        <v>412</v>
      </c>
    </row>
    <row r="459" spans="1:6" ht="16.5" customHeight="1">
      <c r="A459" s="468">
        <v>44872</v>
      </c>
      <c r="B459" s="149" t="s">
        <v>129</v>
      </c>
      <c r="C459" s="464">
        <v>10000</v>
      </c>
      <c r="D459" s="464">
        <v>0</v>
      </c>
      <c r="E459" s="47">
        <f t="shared" si="10"/>
        <v>17670980</v>
      </c>
      <c r="F459" s="469" t="s">
        <v>413</v>
      </c>
    </row>
    <row r="460" spans="1:6" ht="16.5" customHeight="1">
      <c r="A460" s="468">
        <v>44872</v>
      </c>
      <c r="B460" s="210" t="s">
        <v>177</v>
      </c>
      <c r="C460" s="464">
        <v>0</v>
      </c>
      <c r="D460" s="464">
        <v>55000</v>
      </c>
      <c r="E460" s="47">
        <f t="shared" si="10"/>
        <v>17615980</v>
      </c>
      <c r="F460" s="469" t="s">
        <v>416</v>
      </c>
    </row>
    <row r="461" spans="1:6" ht="16.5" customHeight="1">
      <c r="A461" s="468">
        <v>44873</v>
      </c>
      <c r="B461" s="149" t="s">
        <v>129</v>
      </c>
      <c r="C461" s="464">
        <v>10000</v>
      </c>
      <c r="D461" s="464">
        <v>0</v>
      </c>
      <c r="E461" s="47">
        <f t="shared" si="10"/>
        <v>17625980</v>
      </c>
      <c r="F461" s="469" t="s">
        <v>427</v>
      </c>
    </row>
    <row r="462" spans="1:6" ht="16.5" customHeight="1">
      <c r="A462" s="468">
        <v>44874</v>
      </c>
      <c r="B462" s="149" t="s">
        <v>129</v>
      </c>
      <c r="C462" s="464">
        <v>495000</v>
      </c>
      <c r="D462" s="464">
        <v>0</v>
      </c>
      <c r="E462" s="47">
        <f t="shared" si="10"/>
        <v>18120980</v>
      </c>
      <c r="F462" s="469" t="s">
        <v>412</v>
      </c>
    </row>
    <row r="463" spans="1:6" s="338" customFormat="1" ht="16.5" customHeight="1">
      <c r="A463" s="468">
        <v>44875</v>
      </c>
      <c r="B463" s="210" t="s">
        <v>177</v>
      </c>
      <c r="C463" s="464">
        <v>0</v>
      </c>
      <c r="D463" s="464">
        <v>1440000</v>
      </c>
      <c r="E463" s="47">
        <f t="shared" si="10"/>
        <v>16680980</v>
      </c>
      <c r="F463" s="469" t="s">
        <v>688</v>
      </c>
    </row>
    <row r="464" spans="1:6" ht="16.5" customHeight="1">
      <c r="A464" s="468">
        <v>44875</v>
      </c>
      <c r="B464" s="149" t="s">
        <v>129</v>
      </c>
      <c r="C464" s="464">
        <v>50000</v>
      </c>
      <c r="D464" s="464">
        <v>0</v>
      </c>
      <c r="E464" s="47">
        <f t="shared" si="10"/>
        <v>16730980</v>
      </c>
      <c r="F464" s="469" t="s">
        <v>418</v>
      </c>
    </row>
    <row r="465" spans="1:6" ht="16.5" customHeight="1">
      <c r="A465" s="468">
        <v>44875</v>
      </c>
      <c r="B465" s="149" t="s">
        <v>129</v>
      </c>
      <c r="C465" s="464">
        <v>10000</v>
      </c>
      <c r="D465" s="464">
        <v>0</v>
      </c>
      <c r="E465" s="47">
        <f t="shared" si="10"/>
        <v>16740980</v>
      </c>
      <c r="F465" s="469" t="s">
        <v>516</v>
      </c>
    </row>
    <row r="466" spans="1:6" ht="16.5" customHeight="1">
      <c r="A466" s="468">
        <v>44875</v>
      </c>
      <c r="B466" s="149" t="s">
        <v>129</v>
      </c>
      <c r="C466" s="464">
        <v>10000</v>
      </c>
      <c r="D466" s="464">
        <v>0</v>
      </c>
      <c r="E466" s="47">
        <f t="shared" si="10"/>
        <v>16750980</v>
      </c>
      <c r="F466" s="469" t="s">
        <v>421</v>
      </c>
    </row>
    <row r="467" spans="1:6" ht="16.5" customHeight="1">
      <c r="A467" s="468">
        <v>44876</v>
      </c>
      <c r="B467" s="149" t="s">
        <v>129</v>
      </c>
      <c r="C467" s="464">
        <v>30000</v>
      </c>
      <c r="D467" s="464">
        <v>0</v>
      </c>
      <c r="E467" s="47">
        <f t="shared" si="10"/>
        <v>16780980</v>
      </c>
      <c r="F467" s="469" t="s">
        <v>571</v>
      </c>
    </row>
    <row r="468" spans="1:6" ht="16.5" customHeight="1">
      <c r="A468" s="468">
        <v>44877</v>
      </c>
      <c r="B468" s="149" t="s">
        <v>129</v>
      </c>
      <c r="C468" s="464">
        <v>100000</v>
      </c>
      <c r="D468" s="464">
        <v>0</v>
      </c>
      <c r="E468" s="47">
        <f t="shared" si="10"/>
        <v>16880980</v>
      </c>
      <c r="F468" s="469" t="s">
        <v>681</v>
      </c>
    </row>
    <row r="469" spans="1:6" ht="16.5" customHeight="1">
      <c r="A469" s="468">
        <v>44877</v>
      </c>
      <c r="B469" s="149" t="s">
        <v>129</v>
      </c>
      <c r="C469" s="464">
        <v>10000</v>
      </c>
      <c r="D469" s="464">
        <v>0</v>
      </c>
      <c r="E469" s="47">
        <f t="shared" si="10"/>
        <v>16890980</v>
      </c>
      <c r="F469" s="469" t="s">
        <v>423</v>
      </c>
    </row>
    <row r="470" spans="1:6" ht="16.5" customHeight="1">
      <c r="A470" s="468">
        <v>44879</v>
      </c>
      <c r="B470" s="149" t="s">
        <v>129</v>
      </c>
      <c r="C470" s="464">
        <v>10000</v>
      </c>
      <c r="D470" s="464">
        <v>0</v>
      </c>
      <c r="E470" s="47">
        <f t="shared" si="10"/>
        <v>16900980</v>
      </c>
      <c r="F470" s="469" t="s">
        <v>519</v>
      </c>
    </row>
    <row r="471" spans="1:6" ht="16.5" customHeight="1">
      <c r="A471" s="468">
        <v>44879</v>
      </c>
      <c r="B471" s="149" t="s">
        <v>129</v>
      </c>
      <c r="C471" s="464">
        <v>80000</v>
      </c>
      <c r="D471" s="464">
        <v>0</v>
      </c>
      <c r="E471" s="47">
        <f t="shared" si="10"/>
        <v>16980980</v>
      </c>
      <c r="F471" s="469" t="s">
        <v>412</v>
      </c>
    </row>
    <row r="472" spans="1:6" ht="16.5" customHeight="1">
      <c r="A472" s="468">
        <v>44882</v>
      </c>
      <c r="B472" s="149" t="s">
        <v>129</v>
      </c>
      <c r="C472" s="464">
        <v>1255000</v>
      </c>
      <c r="D472" s="464">
        <v>0</v>
      </c>
      <c r="E472" s="47">
        <f t="shared" si="10"/>
        <v>18235980</v>
      </c>
      <c r="F472" s="469" t="s">
        <v>412</v>
      </c>
    </row>
    <row r="473" spans="1:6" ht="16.5" customHeight="1">
      <c r="A473" s="468">
        <v>44882</v>
      </c>
      <c r="B473" s="149" t="s">
        <v>129</v>
      </c>
      <c r="C473" s="464">
        <v>10000</v>
      </c>
      <c r="D473" s="464">
        <v>0</v>
      </c>
      <c r="E473" s="47">
        <f t="shared" si="10"/>
        <v>18245980</v>
      </c>
      <c r="F473" s="469" t="s">
        <v>570</v>
      </c>
    </row>
    <row r="474" spans="1:6" ht="16.5" customHeight="1">
      <c r="A474" s="468">
        <v>44883</v>
      </c>
      <c r="B474" s="149" t="s">
        <v>129</v>
      </c>
      <c r="C474" s="464">
        <v>10000</v>
      </c>
      <c r="D474" s="464">
        <v>0</v>
      </c>
      <c r="E474" s="47">
        <f t="shared" si="10"/>
        <v>18255980</v>
      </c>
      <c r="F474" s="469" t="s">
        <v>412</v>
      </c>
    </row>
    <row r="475" spans="1:6" ht="16.5" customHeight="1">
      <c r="A475" s="468">
        <v>44886</v>
      </c>
      <c r="B475" s="149" t="s">
        <v>129</v>
      </c>
      <c r="C475" s="464">
        <v>20000</v>
      </c>
      <c r="D475" s="464">
        <v>0</v>
      </c>
      <c r="E475" s="47">
        <f t="shared" si="10"/>
        <v>18275980</v>
      </c>
      <c r="F475" s="469" t="s">
        <v>426</v>
      </c>
    </row>
    <row r="476" spans="1:6" ht="16.5" customHeight="1">
      <c r="A476" s="468">
        <v>44886</v>
      </c>
      <c r="B476" s="149" t="s">
        <v>129</v>
      </c>
      <c r="C476" s="464">
        <v>20000</v>
      </c>
      <c r="D476" s="464">
        <v>0</v>
      </c>
      <c r="E476" s="47">
        <f t="shared" si="10"/>
        <v>18295980</v>
      </c>
      <c r="F476" s="469" t="s">
        <v>425</v>
      </c>
    </row>
    <row r="477" spans="1:6" ht="16.5" customHeight="1">
      <c r="A477" s="468">
        <v>44886</v>
      </c>
      <c r="B477" s="149" t="s">
        <v>129</v>
      </c>
      <c r="C477" s="464">
        <v>100000</v>
      </c>
      <c r="D477" s="464">
        <v>0</v>
      </c>
      <c r="E477" s="47">
        <f t="shared" si="10"/>
        <v>18395980</v>
      </c>
      <c r="F477" s="469" t="s">
        <v>422</v>
      </c>
    </row>
    <row r="478" spans="1:6" ht="16.5" customHeight="1">
      <c r="A478" s="468">
        <v>44886</v>
      </c>
      <c r="B478" s="149" t="s">
        <v>129</v>
      </c>
      <c r="C478" s="464">
        <v>30000</v>
      </c>
      <c r="D478" s="464">
        <v>0</v>
      </c>
      <c r="E478" s="47">
        <f t="shared" si="10"/>
        <v>18425980</v>
      </c>
      <c r="F478" s="469" t="s">
        <v>412</v>
      </c>
    </row>
    <row r="479" spans="1:6" ht="16.5" customHeight="1">
      <c r="A479" s="468">
        <v>44888</v>
      </c>
      <c r="B479" s="149" t="s">
        <v>129</v>
      </c>
      <c r="C479" s="464">
        <v>270000</v>
      </c>
      <c r="D479" s="464">
        <v>0</v>
      </c>
      <c r="E479" s="47">
        <f t="shared" si="10"/>
        <v>18695980</v>
      </c>
      <c r="F479" s="469" t="s">
        <v>412</v>
      </c>
    </row>
    <row r="480" spans="1:6" ht="16.5" customHeight="1">
      <c r="A480" s="468">
        <v>44889</v>
      </c>
      <c r="B480" s="149" t="s">
        <v>129</v>
      </c>
      <c r="C480" s="464">
        <v>20000</v>
      </c>
      <c r="D480" s="464">
        <v>0</v>
      </c>
      <c r="E480" s="47">
        <f t="shared" si="10"/>
        <v>18715980</v>
      </c>
      <c r="F480" s="469" t="s">
        <v>412</v>
      </c>
    </row>
    <row r="481" spans="1:6" ht="16.5" customHeight="1">
      <c r="A481" s="468">
        <v>44890</v>
      </c>
      <c r="B481" s="149" t="s">
        <v>129</v>
      </c>
      <c r="C481" s="464">
        <v>10000</v>
      </c>
      <c r="D481" s="464">
        <v>0</v>
      </c>
      <c r="E481" s="47">
        <f t="shared" si="10"/>
        <v>18725980</v>
      </c>
      <c r="F481" s="469" t="s">
        <v>657</v>
      </c>
    </row>
    <row r="482" spans="1:6" ht="16.5" customHeight="1">
      <c r="A482" s="468">
        <v>44890</v>
      </c>
      <c r="B482" s="149" t="s">
        <v>129</v>
      </c>
      <c r="C482" s="464">
        <v>10000</v>
      </c>
      <c r="D482" s="464">
        <v>0</v>
      </c>
      <c r="E482" s="47">
        <f t="shared" si="10"/>
        <v>18735980</v>
      </c>
      <c r="F482" s="469" t="s">
        <v>412</v>
      </c>
    </row>
    <row r="483" spans="1:6" ht="16.5" customHeight="1">
      <c r="A483" s="468">
        <v>44891</v>
      </c>
      <c r="B483" s="149" t="s">
        <v>129</v>
      </c>
      <c r="C483" s="464">
        <v>10000</v>
      </c>
      <c r="D483" s="464">
        <v>0</v>
      </c>
      <c r="E483" s="47">
        <f t="shared" si="10"/>
        <v>18745980</v>
      </c>
      <c r="F483" s="469" t="s">
        <v>427</v>
      </c>
    </row>
    <row r="484" spans="1:6" ht="16.5" customHeight="1">
      <c r="A484" s="468">
        <v>44893</v>
      </c>
      <c r="B484" s="149" t="s">
        <v>129</v>
      </c>
      <c r="C484" s="464">
        <v>30000</v>
      </c>
      <c r="D484" s="464">
        <v>0</v>
      </c>
      <c r="E484" s="47">
        <f t="shared" si="10"/>
        <v>18775980</v>
      </c>
      <c r="F484" s="469" t="s">
        <v>472</v>
      </c>
    </row>
    <row r="485" spans="1:6" ht="16.5" customHeight="1">
      <c r="A485" s="468">
        <v>44893</v>
      </c>
      <c r="B485" s="149" t="s">
        <v>129</v>
      </c>
      <c r="C485" s="464">
        <v>1110000</v>
      </c>
      <c r="D485" s="464">
        <v>0</v>
      </c>
      <c r="E485" s="47">
        <f t="shared" si="10"/>
        <v>19885980</v>
      </c>
      <c r="F485" s="469" t="s">
        <v>412</v>
      </c>
    </row>
    <row r="486" spans="1:6" ht="16.5" customHeight="1">
      <c r="A486" s="468">
        <v>44894</v>
      </c>
      <c r="B486" s="149" t="s">
        <v>129</v>
      </c>
      <c r="C486" s="464">
        <v>10000</v>
      </c>
      <c r="D486" s="464">
        <v>0</v>
      </c>
      <c r="E486" s="47">
        <f t="shared" si="10"/>
        <v>19895980</v>
      </c>
      <c r="F486" s="469" t="s">
        <v>428</v>
      </c>
    </row>
    <row r="487" spans="1:6" ht="16.5" customHeight="1">
      <c r="A487" s="468">
        <v>44894</v>
      </c>
      <c r="B487" s="149" t="s">
        <v>129</v>
      </c>
      <c r="C487" s="464">
        <v>10000</v>
      </c>
      <c r="D487" s="464">
        <v>0</v>
      </c>
      <c r="E487" s="47">
        <f t="shared" si="10"/>
        <v>19905980</v>
      </c>
      <c r="F487" s="469" t="s">
        <v>541</v>
      </c>
    </row>
    <row r="488" spans="1:6" ht="16.5" customHeight="1">
      <c r="A488" s="468">
        <v>44894</v>
      </c>
      <c r="B488" s="149" t="s">
        <v>129</v>
      </c>
      <c r="C488" s="464">
        <v>10000</v>
      </c>
      <c r="D488" s="464">
        <v>0</v>
      </c>
      <c r="E488" s="47">
        <f t="shared" si="10"/>
        <v>19915980</v>
      </c>
      <c r="F488" s="469" t="s">
        <v>542</v>
      </c>
    </row>
    <row r="489" spans="1:6" ht="16.5" customHeight="1">
      <c r="A489" s="468">
        <v>44894</v>
      </c>
      <c r="B489" s="149" t="s">
        <v>129</v>
      </c>
      <c r="C489" s="464">
        <v>10000</v>
      </c>
      <c r="D489" s="464">
        <v>0</v>
      </c>
      <c r="E489" s="47">
        <f t="shared" si="10"/>
        <v>19925980</v>
      </c>
      <c r="F489" s="469" t="s">
        <v>628</v>
      </c>
    </row>
    <row r="490" spans="1:6" ht="16.5" customHeight="1">
      <c r="A490" s="468">
        <v>44894</v>
      </c>
      <c r="B490" s="149" t="s">
        <v>129</v>
      </c>
      <c r="C490" s="464">
        <v>10000</v>
      </c>
      <c r="D490" s="464">
        <v>0</v>
      </c>
      <c r="E490" s="47">
        <f t="shared" si="10"/>
        <v>19935980</v>
      </c>
      <c r="F490" s="469" t="s">
        <v>540</v>
      </c>
    </row>
    <row r="491" spans="1:6" ht="16.5" customHeight="1">
      <c r="A491" s="468">
        <v>44894</v>
      </c>
      <c r="B491" s="149" t="s">
        <v>129</v>
      </c>
      <c r="C491" s="464">
        <v>10000</v>
      </c>
      <c r="D491" s="464">
        <v>0</v>
      </c>
      <c r="E491" s="47">
        <f t="shared" si="10"/>
        <v>19945980</v>
      </c>
      <c r="F491" s="469" t="s">
        <v>658</v>
      </c>
    </row>
    <row r="492" spans="1:6" ht="16.5" customHeight="1">
      <c r="A492" s="468">
        <v>44895</v>
      </c>
      <c r="B492" s="149" t="s">
        <v>129</v>
      </c>
      <c r="C492" s="464">
        <v>10000</v>
      </c>
      <c r="D492" s="464">
        <v>0</v>
      </c>
      <c r="E492" s="47">
        <f t="shared" si="10"/>
        <v>19955980</v>
      </c>
      <c r="F492" s="469" t="s">
        <v>682</v>
      </c>
    </row>
    <row r="493" spans="1:6" ht="16.5" customHeight="1">
      <c r="A493" s="468">
        <v>44895</v>
      </c>
      <c r="B493" s="149" t="s">
        <v>129</v>
      </c>
      <c r="C493" s="464">
        <v>100000</v>
      </c>
      <c r="D493" s="464">
        <v>0</v>
      </c>
      <c r="E493" s="47">
        <f t="shared" si="10"/>
        <v>20055980</v>
      </c>
      <c r="F493" s="469" t="s">
        <v>414</v>
      </c>
    </row>
    <row r="494" spans="1:6" ht="16.5" customHeight="1">
      <c r="A494" s="468">
        <v>44895</v>
      </c>
      <c r="B494" s="149" t="s">
        <v>129</v>
      </c>
      <c r="C494" s="464">
        <v>50000</v>
      </c>
      <c r="D494" s="464">
        <v>0</v>
      </c>
      <c r="E494" s="47">
        <f t="shared" si="10"/>
        <v>20105980</v>
      </c>
      <c r="F494" s="469" t="s">
        <v>471</v>
      </c>
    </row>
    <row r="495" spans="1:6" ht="16.5" customHeight="1">
      <c r="A495" s="468">
        <v>44895</v>
      </c>
      <c r="B495" s="149" t="s">
        <v>129</v>
      </c>
      <c r="C495" s="464">
        <v>10000</v>
      </c>
      <c r="D495" s="464">
        <v>0</v>
      </c>
      <c r="E495" s="47">
        <f t="shared" si="10"/>
        <v>20115980</v>
      </c>
      <c r="F495" s="469" t="s">
        <v>470</v>
      </c>
    </row>
    <row r="496" spans="1:6" ht="16.5" customHeight="1">
      <c r="A496" s="468">
        <v>44895</v>
      </c>
      <c r="B496" s="149" t="s">
        <v>129</v>
      </c>
      <c r="C496" s="464">
        <v>80000</v>
      </c>
      <c r="D496" s="464">
        <v>0</v>
      </c>
      <c r="E496" s="47">
        <f t="shared" si="10"/>
        <v>20195980</v>
      </c>
      <c r="F496" s="469" t="s">
        <v>412</v>
      </c>
    </row>
    <row r="497" spans="1:6" ht="16.5" customHeight="1">
      <c r="A497" s="468">
        <v>44895</v>
      </c>
      <c r="B497" s="149" t="s">
        <v>129</v>
      </c>
      <c r="C497" s="464">
        <v>20000</v>
      </c>
      <c r="D497" s="464">
        <v>0</v>
      </c>
      <c r="E497" s="47">
        <f t="shared" si="10"/>
        <v>20215980</v>
      </c>
      <c r="F497" s="469" t="s">
        <v>438</v>
      </c>
    </row>
    <row r="498" spans="1:6" ht="16.5" customHeight="1">
      <c r="A498" s="468">
        <v>44895</v>
      </c>
      <c r="B498" s="149" t="s">
        <v>129</v>
      </c>
      <c r="C498" s="464">
        <v>20000</v>
      </c>
      <c r="D498" s="464">
        <v>0</v>
      </c>
      <c r="E498" s="47">
        <f t="shared" si="10"/>
        <v>20235980</v>
      </c>
      <c r="F498" s="469" t="s">
        <v>469</v>
      </c>
    </row>
    <row r="499" spans="1:6" s="338" customFormat="1" ht="16.5" customHeight="1">
      <c r="A499" s="468">
        <v>44895</v>
      </c>
      <c r="B499" s="210" t="s">
        <v>177</v>
      </c>
      <c r="C499" s="521">
        <v>0</v>
      </c>
      <c r="D499" s="521">
        <v>42845</v>
      </c>
      <c r="E499" s="47">
        <f t="shared" si="10"/>
        <v>20193135</v>
      </c>
      <c r="F499" s="270" t="s">
        <v>683</v>
      </c>
    </row>
    <row r="500" spans="1:6" s="338" customFormat="1" ht="17.25" customHeight="1" thickBot="1">
      <c r="A500" s="520"/>
      <c r="B500" s="153" t="s">
        <v>223</v>
      </c>
      <c r="C500" s="484">
        <f>SUM(C452:C499)</f>
        <v>4750000</v>
      </c>
      <c r="D500" s="484">
        <f>SUM(D452:D499)</f>
        <v>1537845</v>
      </c>
      <c r="E500" s="219"/>
      <c r="F500" s="270"/>
    </row>
    <row r="501" spans="1:6" s="338" customFormat="1" ht="16.5" customHeight="1">
      <c r="A501" s="516">
        <v>44896</v>
      </c>
      <c r="B501" s="352" t="s">
        <v>129</v>
      </c>
      <c r="C501" s="466">
        <v>30000</v>
      </c>
      <c r="D501" s="466"/>
      <c r="E501" s="708">
        <f>E499+C501-D501</f>
        <v>20223135</v>
      </c>
      <c r="F501" s="467" t="s">
        <v>411</v>
      </c>
    </row>
    <row r="502" spans="1:6" s="338" customFormat="1" ht="16.5" customHeight="1">
      <c r="A502" s="468">
        <v>44897</v>
      </c>
      <c r="B502" s="149" t="s">
        <v>129</v>
      </c>
      <c r="C502" s="464">
        <v>60000</v>
      </c>
      <c r="D502" s="464"/>
      <c r="E502" s="47">
        <f>E501+C502-D502</f>
        <v>20283135</v>
      </c>
      <c r="F502" s="469" t="s">
        <v>412</v>
      </c>
    </row>
    <row r="503" spans="1:6" s="338" customFormat="1" ht="16.5" customHeight="1">
      <c r="A503" s="468">
        <v>44897</v>
      </c>
      <c r="B503" s="149" t="s">
        <v>129</v>
      </c>
      <c r="C503" s="464">
        <v>10000</v>
      </c>
      <c r="D503" s="464"/>
      <c r="E503" s="47">
        <f t="shared" ref="E503:E550" si="11">E502+C503-D503</f>
        <v>20293135</v>
      </c>
      <c r="F503" s="469" t="s">
        <v>694</v>
      </c>
    </row>
    <row r="504" spans="1:6" s="338" customFormat="1" ht="16.5" customHeight="1">
      <c r="A504" s="468">
        <v>44900</v>
      </c>
      <c r="B504" s="149" t="s">
        <v>129</v>
      </c>
      <c r="C504" s="464">
        <v>100000</v>
      </c>
      <c r="D504" s="464"/>
      <c r="E504" s="47">
        <f t="shared" si="11"/>
        <v>20393135</v>
      </c>
      <c r="F504" s="469" t="s">
        <v>415</v>
      </c>
    </row>
    <row r="505" spans="1:6" s="338" customFormat="1" ht="16.5" customHeight="1">
      <c r="A505" s="468">
        <v>44900</v>
      </c>
      <c r="B505" s="149" t="s">
        <v>129</v>
      </c>
      <c r="C505" s="464">
        <v>250000</v>
      </c>
      <c r="D505" s="464"/>
      <c r="E505" s="47">
        <f t="shared" si="11"/>
        <v>20643135</v>
      </c>
      <c r="F505" s="469" t="s">
        <v>412</v>
      </c>
    </row>
    <row r="506" spans="1:6" s="338" customFormat="1" ht="16.5" customHeight="1">
      <c r="A506" s="468">
        <v>44900</v>
      </c>
      <c r="B506" s="149" t="s">
        <v>129</v>
      </c>
      <c r="C506" s="464">
        <v>50000</v>
      </c>
      <c r="D506" s="464"/>
      <c r="E506" s="47">
        <f t="shared" si="11"/>
        <v>20693135</v>
      </c>
      <c r="F506" s="469" t="s">
        <v>693</v>
      </c>
    </row>
    <row r="507" spans="1:6" s="338" customFormat="1" ht="16.5" customHeight="1">
      <c r="A507" s="468">
        <v>44900</v>
      </c>
      <c r="B507" s="210" t="s">
        <v>177</v>
      </c>
      <c r="C507" s="464"/>
      <c r="D507" s="464">
        <v>55110</v>
      </c>
      <c r="E507" s="47">
        <f t="shared" si="11"/>
        <v>20638025</v>
      </c>
      <c r="F507" s="469" t="s">
        <v>416</v>
      </c>
    </row>
    <row r="508" spans="1:6" s="338" customFormat="1" ht="16.5" customHeight="1">
      <c r="A508" s="468">
        <v>44901</v>
      </c>
      <c r="B508" s="149" t="s">
        <v>129</v>
      </c>
      <c r="C508" s="464">
        <v>100000</v>
      </c>
      <c r="D508" s="464"/>
      <c r="E508" s="47">
        <f t="shared" si="11"/>
        <v>20738025</v>
      </c>
      <c r="F508" s="469" t="s">
        <v>417</v>
      </c>
    </row>
    <row r="509" spans="1:6" s="338" customFormat="1" ht="16.5" customHeight="1">
      <c r="A509" s="468">
        <v>44902</v>
      </c>
      <c r="B509" s="149" t="s">
        <v>129</v>
      </c>
      <c r="C509" s="464">
        <v>515000</v>
      </c>
      <c r="D509" s="464"/>
      <c r="E509" s="47">
        <f t="shared" si="11"/>
        <v>21253025</v>
      </c>
      <c r="F509" s="469" t="s">
        <v>412</v>
      </c>
    </row>
    <row r="510" spans="1:6" s="338" customFormat="1" ht="16.5" customHeight="1">
      <c r="A510" s="468">
        <v>44904</v>
      </c>
      <c r="B510" s="149" t="s">
        <v>129</v>
      </c>
      <c r="C510" s="464">
        <v>40000</v>
      </c>
      <c r="D510" s="464"/>
      <c r="E510" s="47">
        <f t="shared" si="11"/>
        <v>21293025</v>
      </c>
      <c r="F510" s="469" t="s">
        <v>420</v>
      </c>
    </row>
    <row r="511" spans="1:6" s="338" customFormat="1" ht="16.5" customHeight="1">
      <c r="A511" s="468">
        <v>44904</v>
      </c>
      <c r="B511" s="210" t="s">
        <v>177</v>
      </c>
      <c r="C511" s="464"/>
      <c r="D511" s="464">
        <v>4738800</v>
      </c>
      <c r="E511" s="47">
        <f t="shared" si="11"/>
        <v>16554225</v>
      </c>
      <c r="F511" s="469" t="s">
        <v>436</v>
      </c>
    </row>
    <row r="512" spans="1:6" s="338" customFormat="1" ht="16.5" customHeight="1">
      <c r="A512" s="468">
        <v>44904</v>
      </c>
      <c r="B512" s="149" t="s">
        <v>129</v>
      </c>
      <c r="C512" s="464">
        <v>20000</v>
      </c>
      <c r="D512" s="464"/>
      <c r="E512" s="47">
        <f t="shared" si="11"/>
        <v>16574225</v>
      </c>
      <c r="F512" s="469" t="s">
        <v>412</v>
      </c>
    </row>
    <row r="513" spans="1:6" s="338" customFormat="1" ht="16.5" customHeight="1">
      <c r="A513" s="468">
        <v>44905</v>
      </c>
      <c r="B513" s="149" t="s">
        <v>129</v>
      </c>
      <c r="C513" s="464">
        <v>10000</v>
      </c>
      <c r="D513" s="464"/>
      <c r="E513" s="47">
        <f t="shared" si="11"/>
        <v>16584225</v>
      </c>
      <c r="F513" s="469" t="s">
        <v>427</v>
      </c>
    </row>
    <row r="514" spans="1:6" s="338" customFormat="1" ht="16.5" customHeight="1">
      <c r="A514" s="468">
        <v>44905</v>
      </c>
      <c r="B514" s="149" t="s">
        <v>129</v>
      </c>
      <c r="C514" s="464">
        <v>10000</v>
      </c>
      <c r="D514" s="464"/>
      <c r="E514" s="47">
        <f t="shared" si="11"/>
        <v>16594225</v>
      </c>
      <c r="F514" s="469" t="s">
        <v>413</v>
      </c>
    </row>
    <row r="515" spans="1:6" s="338" customFormat="1" ht="16.5" customHeight="1">
      <c r="A515" s="468">
        <v>44907</v>
      </c>
      <c r="B515" s="149" t="s">
        <v>129</v>
      </c>
      <c r="C515" s="464">
        <v>50000</v>
      </c>
      <c r="D515" s="464"/>
      <c r="E515" s="47">
        <f t="shared" si="11"/>
        <v>16644225</v>
      </c>
      <c r="F515" s="469" t="s">
        <v>418</v>
      </c>
    </row>
    <row r="516" spans="1:6" s="338" customFormat="1" ht="16.5" customHeight="1">
      <c r="A516" s="468">
        <v>44907</v>
      </c>
      <c r="B516" s="149" t="s">
        <v>129</v>
      </c>
      <c r="C516" s="464">
        <v>30000</v>
      </c>
      <c r="D516" s="464"/>
      <c r="E516" s="47">
        <f t="shared" si="11"/>
        <v>16674225</v>
      </c>
      <c r="F516" s="469" t="s">
        <v>571</v>
      </c>
    </row>
    <row r="517" spans="1:6" s="338" customFormat="1" ht="16.5" customHeight="1">
      <c r="A517" s="468">
        <v>44907</v>
      </c>
      <c r="B517" s="149" t="s">
        <v>129</v>
      </c>
      <c r="C517" s="464">
        <v>10000</v>
      </c>
      <c r="D517" s="464"/>
      <c r="E517" s="47">
        <f t="shared" si="11"/>
        <v>16684225</v>
      </c>
      <c r="F517" s="469" t="s">
        <v>516</v>
      </c>
    </row>
    <row r="518" spans="1:6" s="338" customFormat="1" ht="16.5" customHeight="1">
      <c r="A518" s="468">
        <v>44907</v>
      </c>
      <c r="B518" s="149" t="s">
        <v>129</v>
      </c>
      <c r="C518" s="464">
        <v>10000</v>
      </c>
      <c r="D518" s="464"/>
      <c r="E518" s="47">
        <f t="shared" si="11"/>
        <v>16694225</v>
      </c>
      <c r="F518" s="469" t="s">
        <v>421</v>
      </c>
    </row>
    <row r="519" spans="1:6" s="338" customFormat="1" ht="16.5" customHeight="1">
      <c r="A519" s="468">
        <v>44908</v>
      </c>
      <c r="B519" s="149" t="s">
        <v>129</v>
      </c>
      <c r="C519" s="464">
        <v>10000</v>
      </c>
      <c r="D519" s="464"/>
      <c r="E519" s="47">
        <f t="shared" si="11"/>
        <v>16704225</v>
      </c>
      <c r="F519" s="469" t="s">
        <v>519</v>
      </c>
    </row>
    <row r="520" spans="1:6" s="338" customFormat="1" ht="16.5" customHeight="1">
      <c r="A520" s="468">
        <v>44909</v>
      </c>
      <c r="B520" s="149" t="s">
        <v>129</v>
      </c>
      <c r="C520" s="464">
        <v>10000</v>
      </c>
      <c r="D520" s="464"/>
      <c r="E520" s="47">
        <f t="shared" si="11"/>
        <v>16714225</v>
      </c>
      <c r="F520" s="469" t="s">
        <v>657</v>
      </c>
    </row>
    <row r="521" spans="1:6" s="338" customFormat="1" ht="16.5" customHeight="1">
      <c r="A521" s="468">
        <v>44909</v>
      </c>
      <c r="B521" s="149" t="s">
        <v>129</v>
      </c>
      <c r="C521" s="464">
        <v>80000</v>
      </c>
      <c r="D521" s="464"/>
      <c r="E521" s="47">
        <f t="shared" si="11"/>
        <v>16794225</v>
      </c>
      <c r="F521" s="469" t="s">
        <v>412</v>
      </c>
    </row>
    <row r="522" spans="1:6" s="338" customFormat="1" ht="16.5" customHeight="1">
      <c r="A522" s="468">
        <v>44912</v>
      </c>
      <c r="B522" s="149" t="s">
        <v>129</v>
      </c>
      <c r="C522" s="464">
        <v>4912</v>
      </c>
      <c r="D522" s="464"/>
      <c r="E522" s="47">
        <f t="shared" si="11"/>
        <v>16799137</v>
      </c>
      <c r="F522" s="469" t="s">
        <v>695</v>
      </c>
    </row>
    <row r="523" spans="1:6" s="338" customFormat="1" ht="16.5" customHeight="1">
      <c r="A523" s="468">
        <v>44914</v>
      </c>
      <c r="B523" s="149" t="s">
        <v>129</v>
      </c>
      <c r="C523" s="464">
        <v>1265000</v>
      </c>
      <c r="D523" s="464"/>
      <c r="E523" s="47">
        <f t="shared" si="11"/>
        <v>18064137</v>
      </c>
      <c r="F523" s="469" t="s">
        <v>412</v>
      </c>
    </row>
    <row r="524" spans="1:6" s="338" customFormat="1" ht="16.5" customHeight="1">
      <c r="A524" s="468">
        <v>44914</v>
      </c>
      <c r="B524" s="149" t="s">
        <v>129</v>
      </c>
      <c r="C524" s="464">
        <v>50000</v>
      </c>
      <c r="D524" s="464"/>
      <c r="E524" s="47">
        <f t="shared" si="11"/>
        <v>18114137</v>
      </c>
      <c r="F524" s="469" t="s">
        <v>692</v>
      </c>
    </row>
    <row r="525" spans="1:6" s="338" customFormat="1" ht="16.5" customHeight="1">
      <c r="A525" s="468">
        <v>44915</v>
      </c>
      <c r="B525" s="149" t="s">
        <v>129</v>
      </c>
      <c r="C525" s="464">
        <v>20000</v>
      </c>
      <c r="D525" s="464"/>
      <c r="E525" s="47">
        <f t="shared" si="11"/>
        <v>18134137</v>
      </c>
      <c r="F525" s="469" t="s">
        <v>425</v>
      </c>
    </row>
    <row r="526" spans="1:6" s="338" customFormat="1" ht="16.5" customHeight="1">
      <c r="A526" s="468">
        <v>44915</v>
      </c>
      <c r="B526" s="149" t="s">
        <v>129</v>
      </c>
      <c r="C526" s="464">
        <v>20000</v>
      </c>
      <c r="D526" s="464"/>
      <c r="E526" s="47">
        <f t="shared" si="11"/>
        <v>18154137</v>
      </c>
      <c r="F526" s="469" t="s">
        <v>426</v>
      </c>
    </row>
    <row r="527" spans="1:6" s="338" customFormat="1" ht="16.5" customHeight="1">
      <c r="A527" s="468">
        <v>44916</v>
      </c>
      <c r="B527" s="149" t="s">
        <v>129</v>
      </c>
      <c r="C527" s="464">
        <v>100000</v>
      </c>
      <c r="D527" s="464"/>
      <c r="E527" s="47">
        <f t="shared" si="11"/>
        <v>18254137</v>
      </c>
      <c r="F527" s="469" t="s">
        <v>422</v>
      </c>
    </row>
    <row r="528" spans="1:6" s="338" customFormat="1" ht="16.5" customHeight="1">
      <c r="A528" s="468">
        <v>44916</v>
      </c>
      <c r="B528" s="149" t="s">
        <v>129</v>
      </c>
      <c r="C528" s="464">
        <v>30000</v>
      </c>
      <c r="D528" s="464"/>
      <c r="E528" s="47">
        <f t="shared" si="11"/>
        <v>18284137</v>
      </c>
      <c r="F528" s="469" t="s">
        <v>412</v>
      </c>
    </row>
    <row r="529" spans="1:6" s="338" customFormat="1" ht="16.5" customHeight="1">
      <c r="A529" s="468">
        <v>44917</v>
      </c>
      <c r="B529" s="149" t="s">
        <v>129</v>
      </c>
      <c r="C529" s="464">
        <v>200000</v>
      </c>
      <c r="D529" s="464"/>
      <c r="E529" s="47">
        <f t="shared" si="11"/>
        <v>18484137</v>
      </c>
      <c r="F529" s="469" t="s">
        <v>412</v>
      </c>
    </row>
    <row r="530" spans="1:6" s="338" customFormat="1" ht="16.5" customHeight="1">
      <c r="A530" s="468">
        <v>44918</v>
      </c>
      <c r="B530" s="149" t="s">
        <v>129</v>
      </c>
      <c r="C530" s="464">
        <v>70000</v>
      </c>
      <c r="D530" s="464"/>
      <c r="E530" s="47">
        <f t="shared" si="11"/>
        <v>18554137</v>
      </c>
      <c r="F530" s="469" t="s">
        <v>412</v>
      </c>
    </row>
    <row r="531" spans="1:6" s="338" customFormat="1" ht="16.5" customHeight="1">
      <c r="A531" s="468">
        <v>44919</v>
      </c>
      <c r="B531" s="149" t="s">
        <v>129</v>
      </c>
      <c r="C531" s="464">
        <v>30000</v>
      </c>
      <c r="D531" s="464"/>
      <c r="E531" s="47">
        <f t="shared" si="11"/>
        <v>18584137</v>
      </c>
      <c r="F531" s="469" t="s">
        <v>437</v>
      </c>
    </row>
    <row r="532" spans="1:6" s="338" customFormat="1" ht="16.5" customHeight="1">
      <c r="A532" s="468">
        <v>44919</v>
      </c>
      <c r="B532" s="149" t="s">
        <v>129</v>
      </c>
      <c r="C532" s="464">
        <v>100000</v>
      </c>
      <c r="D532" s="464"/>
      <c r="E532" s="47">
        <f t="shared" si="11"/>
        <v>18684137</v>
      </c>
      <c r="F532" s="469" t="s">
        <v>691</v>
      </c>
    </row>
    <row r="533" spans="1:6" s="338" customFormat="1" ht="16.5" customHeight="1">
      <c r="A533" s="468">
        <v>44920</v>
      </c>
      <c r="B533" s="149" t="s">
        <v>129</v>
      </c>
      <c r="C533" s="464">
        <v>4867</v>
      </c>
      <c r="D533" s="464"/>
      <c r="E533" s="47">
        <f t="shared" si="11"/>
        <v>18689004</v>
      </c>
      <c r="F533" s="469" t="s">
        <v>699</v>
      </c>
    </row>
    <row r="534" spans="1:6" s="338" customFormat="1" ht="16.5" customHeight="1">
      <c r="A534" s="468">
        <v>44921</v>
      </c>
      <c r="B534" s="149" t="s">
        <v>129</v>
      </c>
      <c r="C534" s="464">
        <v>30000</v>
      </c>
      <c r="D534" s="464"/>
      <c r="E534" s="47">
        <f t="shared" si="11"/>
        <v>18719004</v>
      </c>
      <c r="F534" s="469" t="s">
        <v>412</v>
      </c>
    </row>
    <row r="535" spans="1:6" s="338" customFormat="1" ht="16.5" customHeight="1">
      <c r="A535" s="468">
        <v>44921</v>
      </c>
      <c r="B535" s="149" t="s">
        <v>129</v>
      </c>
      <c r="C535" s="464">
        <v>20000</v>
      </c>
      <c r="D535" s="464"/>
      <c r="E535" s="47">
        <f t="shared" si="11"/>
        <v>18739004</v>
      </c>
      <c r="F535" s="469" t="s">
        <v>435</v>
      </c>
    </row>
    <row r="536" spans="1:6" s="338" customFormat="1" ht="16.5" customHeight="1">
      <c r="A536" s="468">
        <v>44921</v>
      </c>
      <c r="B536" s="149" t="s">
        <v>129</v>
      </c>
      <c r="C536" s="464">
        <v>10000</v>
      </c>
      <c r="D536" s="464"/>
      <c r="E536" s="47">
        <f t="shared" si="11"/>
        <v>18749004</v>
      </c>
      <c r="F536" s="469" t="s">
        <v>542</v>
      </c>
    </row>
    <row r="537" spans="1:6" s="338" customFormat="1" ht="16.5" customHeight="1">
      <c r="A537" s="468">
        <v>44921</v>
      </c>
      <c r="B537" s="149" t="s">
        <v>129</v>
      </c>
      <c r="C537" s="464">
        <v>10000</v>
      </c>
      <c r="D537" s="464"/>
      <c r="E537" s="47">
        <f t="shared" si="11"/>
        <v>18759004</v>
      </c>
      <c r="F537" s="469" t="s">
        <v>628</v>
      </c>
    </row>
    <row r="538" spans="1:6" s="338" customFormat="1" ht="16.5" customHeight="1">
      <c r="A538" s="468">
        <v>44921</v>
      </c>
      <c r="B538" s="149" t="s">
        <v>129</v>
      </c>
      <c r="C538" s="464">
        <v>10000</v>
      </c>
      <c r="D538" s="464"/>
      <c r="E538" s="47">
        <f t="shared" si="11"/>
        <v>18769004</v>
      </c>
      <c r="F538" s="469" t="s">
        <v>541</v>
      </c>
    </row>
    <row r="539" spans="1:6" s="338" customFormat="1" ht="16.5" customHeight="1">
      <c r="A539" s="468">
        <v>44921</v>
      </c>
      <c r="B539" s="149" t="s">
        <v>129</v>
      </c>
      <c r="C539" s="464">
        <v>10000</v>
      </c>
      <c r="D539" s="464"/>
      <c r="E539" s="47">
        <f t="shared" si="11"/>
        <v>18779004</v>
      </c>
      <c r="F539" s="469" t="s">
        <v>540</v>
      </c>
    </row>
    <row r="540" spans="1:6" s="338" customFormat="1" ht="16.5" customHeight="1">
      <c r="A540" s="468">
        <v>44921</v>
      </c>
      <c r="B540" s="149" t="s">
        <v>129</v>
      </c>
      <c r="C540" s="464">
        <v>10000</v>
      </c>
      <c r="D540" s="464"/>
      <c r="E540" s="47">
        <f t="shared" si="11"/>
        <v>18789004</v>
      </c>
      <c r="F540" s="469" t="s">
        <v>658</v>
      </c>
    </row>
    <row r="541" spans="1:6" s="338" customFormat="1" ht="16.5" customHeight="1">
      <c r="A541" s="468">
        <v>44923</v>
      </c>
      <c r="B541" s="149" t="s">
        <v>129</v>
      </c>
      <c r="C541" s="464">
        <v>30000</v>
      </c>
      <c r="D541" s="464"/>
      <c r="E541" s="47">
        <f t="shared" si="11"/>
        <v>18819004</v>
      </c>
      <c r="F541" s="469" t="s">
        <v>472</v>
      </c>
    </row>
    <row r="542" spans="1:6" s="338" customFormat="1" ht="16.5" customHeight="1">
      <c r="A542" s="468">
        <v>44923</v>
      </c>
      <c r="B542" s="149" t="s">
        <v>129</v>
      </c>
      <c r="C542" s="464">
        <v>1130000</v>
      </c>
      <c r="D542" s="464"/>
      <c r="E542" s="47">
        <f t="shared" si="11"/>
        <v>19949004</v>
      </c>
      <c r="F542" s="469" t="s">
        <v>412</v>
      </c>
    </row>
    <row r="543" spans="1:6" s="338" customFormat="1" ht="16.5" customHeight="1">
      <c r="A543" s="468">
        <v>44923</v>
      </c>
      <c r="B543" s="149" t="s">
        <v>129</v>
      </c>
      <c r="C543" s="464">
        <v>10000</v>
      </c>
      <c r="D543" s="464"/>
      <c r="E543" s="47">
        <f t="shared" si="11"/>
        <v>19959004</v>
      </c>
      <c r="F543" s="469" t="s">
        <v>696</v>
      </c>
    </row>
    <row r="544" spans="1:6" s="338" customFormat="1" ht="16.5" customHeight="1">
      <c r="A544" s="468">
        <v>44923</v>
      </c>
      <c r="B544" s="149" t="s">
        <v>129</v>
      </c>
      <c r="C544" s="464">
        <v>500000</v>
      </c>
      <c r="D544" s="464"/>
      <c r="E544" s="47">
        <f t="shared" si="11"/>
        <v>20459004</v>
      </c>
      <c r="F544" s="469" t="s">
        <v>697</v>
      </c>
    </row>
    <row r="545" spans="1:6" s="338" customFormat="1" ht="16.5" customHeight="1">
      <c r="A545" s="468">
        <v>44924</v>
      </c>
      <c r="B545" s="149" t="s">
        <v>129</v>
      </c>
      <c r="C545" s="464">
        <v>10000</v>
      </c>
      <c r="D545" s="464"/>
      <c r="E545" s="47">
        <f t="shared" si="11"/>
        <v>20469004</v>
      </c>
      <c r="F545" s="469" t="s">
        <v>428</v>
      </c>
    </row>
    <row r="546" spans="1:6" s="338" customFormat="1" ht="16.5" customHeight="1">
      <c r="A546" s="468">
        <v>44924</v>
      </c>
      <c r="B546" s="149" t="s">
        <v>129</v>
      </c>
      <c r="C546" s="464">
        <v>20000</v>
      </c>
      <c r="D546" s="464"/>
      <c r="E546" s="47">
        <f t="shared" si="11"/>
        <v>20489004</v>
      </c>
      <c r="F546" s="469" t="s">
        <v>412</v>
      </c>
    </row>
    <row r="547" spans="1:6" s="338" customFormat="1" ht="16.5" customHeight="1">
      <c r="A547" s="468">
        <v>44925</v>
      </c>
      <c r="B547" s="149" t="s">
        <v>129</v>
      </c>
      <c r="C547" s="464">
        <v>100000</v>
      </c>
      <c r="D547" s="464"/>
      <c r="E547" s="47">
        <f t="shared" si="11"/>
        <v>20589004</v>
      </c>
      <c r="F547" s="469" t="s">
        <v>414</v>
      </c>
    </row>
    <row r="548" spans="1:6" s="338" customFormat="1" ht="16.5" customHeight="1">
      <c r="A548" s="468">
        <v>44925</v>
      </c>
      <c r="B548" s="149" t="s">
        <v>129</v>
      </c>
      <c r="C548" s="464">
        <v>40000</v>
      </c>
      <c r="D548" s="464"/>
      <c r="E548" s="47">
        <f t="shared" si="11"/>
        <v>20629004</v>
      </c>
      <c r="F548" s="469" t="s">
        <v>412</v>
      </c>
    </row>
    <row r="549" spans="1:6" s="338" customFormat="1" ht="16.5" customHeight="1">
      <c r="A549" s="468">
        <v>44925</v>
      </c>
      <c r="B549" s="149" t="s">
        <v>129</v>
      </c>
      <c r="C549" s="464">
        <v>20000</v>
      </c>
      <c r="D549" s="464"/>
      <c r="E549" s="47">
        <f t="shared" si="11"/>
        <v>20649004</v>
      </c>
      <c r="F549" s="469" t="s">
        <v>438</v>
      </c>
    </row>
    <row r="550" spans="1:6" s="338" customFormat="1" ht="16.5" customHeight="1">
      <c r="A550" s="468">
        <v>44926</v>
      </c>
      <c r="B550" s="149" t="s">
        <v>129</v>
      </c>
      <c r="C550" s="464">
        <v>200000</v>
      </c>
      <c r="D550" s="464"/>
      <c r="E550" s="47">
        <f t="shared" si="11"/>
        <v>20849004</v>
      </c>
      <c r="F550" s="220" t="s">
        <v>698</v>
      </c>
    </row>
    <row r="551" spans="1:6" s="338" customFormat="1" ht="16.5" customHeight="1">
      <c r="A551" s="468">
        <v>44926</v>
      </c>
      <c r="B551" s="210" t="s">
        <v>177</v>
      </c>
      <c r="C551" s="475"/>
      <c r="D551" s="464">
        <v>43780</v>
      </c>
      <c r="E551" s="47">
        <f>E550+C551-D551</f>
        <v>20805224</v>
      </c>
      <c r="F551" s="220" t="s">
        <v>700</v>
      </c>
    </row>
    <row r="552" spans="1:6" s="338" customFormat="1" ht="17.25" customHeight="1" thickBot="1">
      <c r="A552" s="470"/>
      <c r="B552" s="28" t="s">
        <v>701</v>
      </c>
      <c r="C552" s="762">
        <f>SUM(C501:C551)</f>
        <v>5449779</v>
      </c>
      <c r="D552" s="762">
        <f>SUM(D501:D551)</f>
        <v>4837690</v>
      </c>
      <c r="E552" s="162"/>
      <c r="F552" s="220"/>
    </row>
    <row r="553" spans="1:6" s="338" customFormat="1" ht="16.5" customHeight="1">
      <c r="A553" s="577">
        <v>44927</v>
      </c>
      <c r="B553" s="234" t="s">
        <v>9</v>
      </c>
      <c r="C553" s="579">
        <v>10000</v>
      </c>
      <c r="D553" s="579"/>
      <c r="E553" s="766"/>
      <c r="F553" s="763" t="s">
        <v>694</v>
      </c>
    </row>
    <row r="554" spans="1:6" s="338" customFormat="1" ht="16.5" customHeight="1">
      <c r="A554" s="470">
        <v>44927</v>
      </c>
      <c r="B554" s="210" t="s">
        <v>9</v>
      </c>
      <c r="C554" s="581">
        <v>30000</v>
      </c>
      <c r="D554" s="581"/>
      <c r="E554" s="47"/>
      <c r="F554" s="764" t="s">
        <v>411</v>
      </c>
    </row>
    <row r="555" spans="1:6" s="338" customFormat="1" ht="16.5" customHeight="1">
      <c r="A555" s="470">
        <v>44928</v>
      </c>
      <c r="B555" s="210" t="s">
        <v>9</v>
      </c>
      <c r="C555" s="581">
        <v>50000</v>
      </c>
      <c r="D555" s="581"/>
      <c r="E555" s="47"/>
      <c r="F555" s="764" t="s">
        <v>471</v>
      </c>
    </row>
    <row r="556" spans="1:6" s="338" customFormat="1" ht="16.5" customHeight="1">
      <c r="A556" s="470">
        <v>44928</v>
      </c>
      <c r="B556" s="210" t="s">
        <v>9</v>
      </c>
      <c r="C556" s="581">
        <v>10000</v>
      </c>
      <c r="D556" s="581"/>
      <c r="E556" s="47"/>
      <c r="F556" s="764" t="s">
        <v>470</v>
      </c>
    </row>
    <row r="557" spans="1:6" s="338" customFormat="1" ht="16.5" customHeight="1">
      <c r="A557" s="470">
        <v>44928</v>
      </c>
      <c r="B557" s="210" t="s">
        <v>9</v>
      </c>
      <c r="C557" s="581">
        <v>60000</v>
      </c>
      <c r="D557" s="581"/>
      <c r="E557" s="47"/>
      <c r="F557" s="764" t="s">
        <v>412</v>
      </c>
    </row>
    <row r="558" spans="1:6" s="338" customFormat="1" ht="16.5" customHeight="1">
      <c r="A558" s="470">
        <v>44928</v>
      </c>
      <c r="B558" s="210" t="s">
        <v>9</v>
      </c>
      <c r="C558" s="581">
        <v>20000</v>
      </c>
      <c r="D558" s="581"/>
      <c r="E558" s="47"/>
      <c r="F558" s="764" t="s">
        <v>469</v>
      </c>
    </row>
    <row r="559" spans="1:6" s="338" customFormat="1" ht="16.5" customHeight="1">
      <c r="A559" s="470">
        <v>44930</v>
      </c>
      <c r="B559" s="210" t="s">
        <v>9</v>
      </c>
      <c r="C559" s="581">
        <v>250000</v>
      </c>
      <c r="D559" s="581"/>
      <c r="E559" s="47"/>
      <c r="F559" s="764" t="s">
        <v>412</v>
      </c>
    </row>
    <row r="560" spans="1:6" s="338" customFormat="1" ht="16.5" customHeight="1">
      <c r="A560" s="470">
        <v>44931</v>
      </c>
      <c r="B560" s="210" t="s">
        <v>9</v>
      </c>
      <c r="C560" s="581">
        <v>100000</v>
      </c>
      <c r="D560" s="581"/>
      <c r="E560" s="47"/>
      <c r="F560" s="764" t="s">
        <v>415</v>
      </c>
    </row>
    <row r="561" spans="1:6" s="338" customFormat="1" ht="16.5" customHeight="1">
      <c r="A561" s="470">
        <v>44931</v>
      </c>
      <c r="B561" s="210" t="s">
        <v>9</v>
      </c>
      <c r="C561" s="581">
        <v>2000000</v>
      </c>
      <c r="D561" s="581"/>
      <c r="E561" s="47"/>
      <c r="F561" s="764" t="s">
        <v>723</v>
      </c>
    </row>
    <row r="562" spans="1:6" s="338" customFormat="1" ht="16.5" customHeight="1">
      <c r="A562" s="470">
        <v>44931</v>
      </c>
      <c r="B562" s="210" t="s">
        <v>177</v>
      </c>
      <c r="C562" s="581"/>
      <c r="D562" s="581">
        <v>55110</v>
      </c>
      <c r="E562" s="47"/>
      <c r="F562" s="764" t="s">
        <v>416</v>
      </c>
    </row>
    <row r="563" spans="1:6" s="338" customFormat="1" ht="16.5" customHeight="1">
      <c r="A563" s="470">
        <v>44932</v>
      </c>
      <c r="B563" s="210" t="s">
        <v>9</v>
      </c>
      <c r="C563" s="581">
        <v>40000</v>
      </c>
      <c r="D563" s="581"/>
      <c r="E563" s="47"/>
      <c r="F563" s="764" t="s">
        <v>412</v>
      </c>
    </row>
    <row r="564" spans="1:6" s="338" customFormat="1" ht="16.5" customHeight="1">
      <c r="A564" s="470">
        <v>44934</v>
      </c>
      <c r="B564" s="210" t="s">
        <v>727</v>
      </c>
      <c r="C564" s="581"/>
      <c r="D564" s="581">
        <v>4175000</v>
      </c>
      <c r="E564" s="47"/>
      <c r="F564" s="764" t="s">
        <v>436</v>
      </c>
    </row>
    <row r="565" spans="1:6" s="338" customFormat="1" ht="16.5" customHeight="1">
      <c r="A565" s="470">
        <v>44934</v>
      </c>
      <c r="B565" s="210" t="s">
        <v>725</v>
      </c>
      <c r="C565" s="581"/>
      <c r="D565" s="581">
        <v>2540000</v>
      </c>
      <c r="E565" s="47"/>
      <c r="F565" s="764" t="s">
        <v>726</v>
      </c>
    </row>
    <row r="566" spans="1:6" s="338" customFormat="1" ht="16.5" customHeight="1">
      <c r="A566" s="470">
        <v>44934</v>
      </c>
      <c r="B566" s="210" t="s">
        <v>725</v>
      </c>
      <c r="C566" s="581"/>
      <c r="D566" s="581">
        <v>3250000</v>
      </c>
      <c r="E566" s="47"/>
      <c r="F566" s="764" t="s">
        <v>726</v>
      </c>
    </row>
    <row r="567" spans="1:6" s="338" customFormat="1" ht="16.5" customHeight="1">
      <c r="A567" s="470">
        <v>44935</v>
      </c>
      <c r="B567" s="210" t="s">
        <v>9</v>
      </c>
      <c r="C567" s="581">
        <v>10000</v>
      </c>
      <c r="D567" s="581"/>
      <c r="E567" s="47"/>
      <c r="F567" s="764" t="s">
        <v>413</v>
      </c>
    </row>
    <row r="568" spans="1:6" s="338" customFormat="1" ht="16.5" customHeight="1">
      <c r="A568" s="470">
        <v>44935</v>
      </c>
      <c r="B568" s="210" t="s">
        <v>9</v>
      </c>
      <c r="C568" s="581">
        <v>475000</v>
      </c>
      <c r="D568" s="581"/>
      <c r="E568" s="47"/>
      <c r="F568" s="764" t="s">
        <v>412</v>
      </c>
    </row>
    <row r="569" spans="1:6" s="338" customFormat="1" ht="16.5" customHeight="1">
      <c r="A569" s="470">
        <v>44936</v>
      </c>
      <c r="B569" s="210" t="s">
        <v>9</v>
      </c>
      <c r="C569" s="581">
        <v>50000</v>
      </c>
      <c r="D569" s="581"/>
      <c r="E569" s="47"/>
      <c r="F569" s="764" t="s">
        <v>418</v>
      </c>
    </row>
    <row r="570" spans="1:6" s="338" customFormat="1" ht="16.5" customHeight="1">
      <c r="A570" s="470">
        <v>44936</v>
      </c>
      <c r="B570" s="210" t="s">
        <v>9</v>
      </c>
      <c r="C570" s="581">
        <v>10000</v>
      </c>
      <c r="D570" s="581"/>
      <c r="E570" s="47"/>
      <c r="F570" s="764" t="s">
        <v>516</v>
      </c>
    </row>
    <row r="571" spans="1:6" s="338" customFormat="1" ht="16.5" customHeight="1">
      <c r="A571" s="470">
        <v>44936</v>
      </c>
      <c r="B571" s="210" t="s">
        <v>9</v>
      </c>
      <c r="C571" s="581">
        <v>20000</v>
      </c>
      <c r="D571" s="581"/>
      <c r="E571" s="47"/>
      <c r="F571" s="764" t="s">
        <v>420</v>
      </c>
    </row>
    <row r="572" spans="1:6" s="338" customFormat="1" ht="16.5" customHeight="1">
      <c r="A572" s="470">
        <v>44936</v>
      </c>
      <c r="B572" s="210" t="s">
        <v>9</v>
      </c>
      <c r="C572" s="581">
        <v>10000</v>
      </c>
      <c r="D572" s="581"/>
      <c r="E572" s="47"/>
      <c r="F572" s="764" t="s">
        <v>421</v>
      </c>
    </row>
    <row r="573" spans="1:6" s="338" customFormat="1" ht="16.5" customHeight="1">
      <c r="A573" s="470">
        <v>44937</v>
      </c>
      <c r="B573" s="210" t="s">
        <v>9</v>
      </c>
      <c r="C573" s="581">
        <v>30000</v>
      </c>
      <c r="D573" s="581"/>
      <c r="E573" s="47"/>
      <c r="F573" s="764" t="s">
        <v>571</v>
      </c>
    </row>
    <row r="574" spans="1:6" s="338" customFormat="1" ht="16.5" customHeight="1">
      <c r="A574" s="470">
        <v>44937</v>
      </c>
      <c r="B574" s="210" t="s">
        <v>9</v>
      </c>
      <c r="C574" s="581">
        <v>20000</v>
      </c>
      <c r="D574" s="581"/>
      <c r="E574" s="47"/>
      <c r="F574" s="764" t="s">
        <v>412</v>
      </c>
    </row>
    <row r="575" spans="1:6" s="338" customFormat="1" ht="16.5" customHeight="1">
      <c r="A575" s="470">
        <v>44938</v>
      </c>
      <c r="B575" s="210" t="s">
        <v>9</v>
      </c>
      <c r="C575" s="581">
        <v>80000</v>
      </c>
      <c r="D575" s="581"/>
      <c r="E575" s="47"/>
      <c r="F575" s="764" t="s">
        <v>412</v>
      </c>
    </row>
    <row r="576" spans="1:6" s="338" customFormat="1" ht="16.5" customHeight="1">
      <c r="A576" s="470">
        <v>44939</v>
      </c>
      <c r="B576" s="210" t="s">
        <v>9</v>
      </c>
      <c r="C576" s="581">
        <v>10000</v>
      </c>
      <c r="D576" s="581"/>
      <c r="E576" s="47"/>
      <c r="F576" s="764" t="s">
        <v>519</v>
      </c>
    </row>
    <row r="577" spans="1:6" s="338" customFormat="1" ht="16.5" customHeight="1">
      <c r="A577" s="470">
        <v>44943</v>
      </c>
      <c r="B577" s="210" t="s">
        <v>9</v>
      </c>
      <c r="C577" s="581">
        <v>100000</v>
      </c>
      <c r="D577" s="581"/>
      <c r="E577" s="47"/>
      <c r="F577" s="764" t="s">
        <v>422</v>
      </c>
    </row>
    <row r="578" spans="1:6" s="338" customFormat="1" ht="16.5" customHeight="1">
      <c r="A578" s="470">
        <v>44944</v>
      </c>
      <c r="B578" s="210" t="s">
        <v>9</v>
      </c>
      <c r="C578" s="581">
        <v>1545000</v>
      </c>
      <c r="D578" s="581"/>
      <c r="E578" s="47"/>
      <c r="F578" s="764" t="s">
        <v>412</v>
      </c>
    </row>
    <row r="579" spans="1:6" s="338" customFormat="1" ht="16.5" customHeight="1">
      <c r="A579" s="470">
        <v>44945</v>
      </c>
      <c r="B579" s="210" t="s">
        <v>9</v>
      </c>
      <c r="C579" s="581">
        <v>30000</v>
      </c>
      <c r="D579" s="581"/>
      <c r="E579" s="47"/>
      <c r="F579" s="764" t="s">
        <v>412</v>
      </c>
    </row>
    <row r="580" spans="1:6" s="338" customFormat="1" ht="16.5" customHeight="1">
      <c r="A580" s="470">
        <v>44946</v>
      </c>
      <c r="B580" s="210" t="s">
        <v>9</v>
      </c>
      <c r="C580" s="581">
        <v>20000</v>
      </c>
      <c r="D580" s="581"/>
      <c r="E580" s="47"/>
      <c r="F580" s="764" t="s">
        <v>425</v>
      </c>
    </row>
    <row r="581" spans="1:6" s="338" customFormat="1" ht="16.5" customHeight="1">
      <c r="A581" s="470">
        <v>44946</v>
      </c>
      <c r="B581" s="210" t="s">
        <v>9</v>
      </c>
      <c r="C581" s="581">
        <v>20000</v>
      </c>
      <c r="D581" s="581"/>
      <c r="E581" s="47"/>
      <c r="F581" s="764" t="s">
        <v>426</v>
      </c>
    </row>
    <row r="582" spans="1:6" s="338" customFormat="1" ht="16.5" customHeight="1">
      <c r="A582" s="470">
        <v>44946</v>
      </c>
      <c r="B582" s="210" t="s">
        <v>9</v>
      </c>
      <c r="C582" s="581">
        <v>10000</v>
      </c>
      <c r="D582" s="581"/>
      <c r="E582" s="47"/>
      <c r="F582" s="764" t="s">
        <v>412</v>
      </c>
    </row>
    <row r="583" spans="1:6" s="338" customFormat="1" ht="16.5" customHeight="1">
      <c r="A583" s="470">
        <v>44949</v>
      </c>
      <c r="B583" s="210" t="s">
        <v>9</v>
      </c>
      <c r="C583" s="581">
        <v>10000</v>
      </c>
      <c r="D583" s="581"/>
      <c r="E583" s="47"/>
      <c r="F583" s="764" t="s">
        <v>657</v>
      </c>
    </row>
    <row r="584" spans="1:6" s="338" customFormat="1" ht="16.5" customHeight="1">
      <c r="A584" s="470">
        <v>44951</v>
      </c>
      <c r="B584" s="210" t="s">
        <v>9</v>
      </c>
      <c r="C584" s="581">
        <v>200000</v>
      </c>
      <c r="D584" s="581"/>
      <c r="E584" s="47"/>
      <c r="F584" s="764" t="s">
        <v>412</v>
      </c>
    </row>
    <row r="585" spans="1:6" s="338" customFormat="1" ht="16.5" customHeight="1">
      <c r="A585" s="470">
        <v>44952</v>
      </c>
      <c r="B585" s="210" t="s">
        <v>9</v>
      </c>
      <c r="C585" s="581">
        <v>100000</v>
      </c>
      <c r="D585" s="581"/>
      <c r="E585" s="47"/>
      <c r="F585" s="764" t="s">
        <v>414</v>
      </c>
    </row>
    <row r="586" spans="1:6" s="338" customFormat="1" ht="16.5" customHeight="1">
      <c r="A586" s="470">
        <v>44952</v>
      </c>
      <c r="B586" s="210" t="s">
        <v>9</v>
      </c>
      <c r="C586" s="581">
        <v>100000</v>
      </c>
      <c r="D586" s="581"/>
      <c r="E586" s="47"/>
      <c r="F586" s="764" t="s">
        <v>721</v>
      </c>
    </row>
    <row r="587" spans="1:6" s="338" customFormat="1" ht="16.5" customHeight="1">
      <c r="A587" s="470">
        <v>44953</v>
      </c>
      <c r="B587" s="210" t="s">
        <v>9</v>
      </c>
      <c r="C587" s="581">
        <v>1130000</v>
      </c>
      <c r="D587" s="581"/>
      <c r="E587" s="47"/>
      <c r="F587" s="764" t="s">
        <v>412</v>
      </c>
    </row>
    <row r="588" spans="1:6" s="338" customFormat="1" ht="16.5" customHeight="1">
      <c r="A588" s="470">
        <v>44953</v>
      </c>
      <c r="B588" s="210" t="s">
        <v>9</v>
      </c>
      <c r="C588" s="581">
        <v>50000</v>
      </c>
      <c r="D588" s="581"/>
      <c r="E588" s="47"/>
      <c r="F588" s="764" t="s">
        <v>692</v>
      </c>
    </row>
    <row r="589" spans="1:6" s="338" customFormat="1" ht="16.5" customHeight="1">
      <c r="A589" s="470">
        <v>44956</v>
      </c>
      <c r="B589" s="210" t="s">
        <v>9</v>
      </c>
      <c r="C589" s="581">
        <v>30000</v>
      </c>
      <c r="D589" s="581"/>
      <c r="E589" s="47"/>
      <c r="F589" s="764" t="s">
        <v>472</v>
      </c>
    </row>
    <row r="590" spans="1:6" s="338" customFormat="1" ht="16.5" customHeight="1">
      <c r="A590" s="470">
        <v>44956</v>
      </c>
      <c r="B590" s="210" t="s">
        <v>9</v>
      </c>
      <c r="C590" s="581">
        <v>10000</v>
      </c>
      <c r="D590" s="581"/>
      <c r="E590" s="47"/>
      <c r="F590" s="764" t="s">
        <v>428</v>
      </c>
    </row>
    <row r="591" spans="1:6" s="338" customFormat="1" ht="16.5" customHeight="1">
      <c r="A591" s="470">
        <v>44956</v>
      </c>
      <c r="B591" s="210" t="s">
        <v>9</v>
      </c>
      <c r="C591" s="581">
        <v>140000</v>
      </c>
      <c r="D591" s="581"/>
      <c r="E591" s="47"/>
      <c r="F591" s="764" t="s">
        <v>412</v>
      </c>
    </row>
    <row r="592" spans="1:6" s="338" customFormat="1" ht="16.5" customHeight="1">
      <c r="A592" s="470">
        <v>44957</v>
      </c>
      <c r="B592" s="210" t="s">
        <v>9</v>
      </c>
      <c r="C592" s="581">
        <v>50000</v>
      </c>
      <c r="D592" s="581"/>
      <c r="E592" s="47"/>
      <c r="F592" s="764" t="s">
        <v>471</v>
      </c>
    </row>
    <row r="593" spans="1:6" s="338" customFormat="1" ht="16.5" customHeight="1">
      <c r="A593" s="470">
        <v>44957</v>
      </c>
      <c r="B593" s="210" t="s">
        <v>9</v>
      </c>
      <c r="C593" s="581">
        <v>10000</v>
      </c>
      <c r="D593" s="581"/>
      <c r="E593" s="47"/>
      <c r="F593" s="764" t="s">
        <v>470</v>
      </c>
    </row>
    <row r="594" spans="1:6" s="338" customFormat="1" ht="16.5" customHeight="1">
      <c r="A594" s="470">
        <v>44957</v>
      </c>
      <c r="B594" s="210" t="s">
        <v>9</v>
      </c>
      <c r="C594" s="581">
        <v>20000</v>
      </c>
      <c r="D594" s="581"/>
      <c r="E594" s="47"/>
      <c r="F594" s="764" t="s">
        <v>438</v>
      </c>
    </row>
    <row r="595" spans="1:6" s="338" customFormat="1" ht="16.5" customHeight="1">
      <c r="A595" s="470">
        <v>44957</v>
      </c>
      <c r="B595" s="210" t="s">
        <v>9</v>
      </c>
      <c r="C595" s="581">
        <v>20000</v>
      </c>
      <c r="D595" s="581"/>
      <c r="E595" s="47"/>
      <c r="F595" s="764" t="s">
        <v>469</v>
      </c>
    </row>
    <row r="596" spans="1:6" s="338" customFormat="1" ht="16.5" customHeight="1">
      <c r="A596" s="470">
        <v>44957</v>
      </c>
      <c r="B596" s="210" t="s">
        <v>177</v>
      </c>
      <c r="C596" s="762"/>
      <c r="D596" s="581">
        <v>42845</v>
      </c>
      <c r="E596" s="47"/>
      <c r="F596" s="220" t="s">
        <v>592</v>
      </c>
    </row>
    <row r="597" spans="1:6" s="338" customFormat="1" ht="16.5" customHeight="1">
      <c r="A597" s="470"/>
      <c r="B597" s="465" t="s">
        <v>223</v>
      </c>
      <c r="C597" s="762">
        <f>SUM(C553:C596)</f>
        <v>6880000</v>
      </c>
      <c r="D597" s="762">
        <f>SUM(D553:D596)</f>
        <v>10062955</v>
      </c>
      <c r="E597" s="47"/>
      <c r="F597" s="220"/>
    </row>
    <row r="598" spans="1:6" s="338" customFormat="1" ht="16.5" customHeight="1">
      <c r="A598" s="470">
        <v>44958</v>
      </c>
      <c r="B598" s="210" t="s">
        <v>9</v>
      </c>
      <c r="C598" s="581">
        <v>30000</v>
      </c>
      <c r="D598" s="581"/>
      <c r="E598" s="47"/>
      <c r="F598" s="764" t="s">
        <v>411</v>
      </c>
    </row>
    <row r="599" spans="1:6" s="338" customFormat="1" ht="16.5" customHeight="1">
      <c r="A599" s="470">
        <v>44958</v>
      </c>
      <c r="B599" s="210" t="s">
        <v>9</v>
      </c>
      <c r="C599" s="581">
        <v>10000</v>
      </c>
      <c r="D599" s="581"/>
      <c r="E599" s="47"/>
      <c r="F599" s="764" t="s">
        <v>427</v>
      </c>
    </row>
    <row r="600" spans="1:6" s="338" customFormat="1" ht="16.5" customHeight="1">
      <c r="A600" s="470">
        <v>44958</v>
      </c>
      <c r="B600" s="210" t="s">
        <v>9</v>
      </c>
      <c r="C600" s="581">
        <v>70000</v>
      </c>
      <c r="D600" s="581"/>
      <c r="E600" s="47"/>
      <c r="F600" s="764" t="s">
        <v>412</v>
      </c>
    </row>
    <row r="601" spans="1:6" s="338" customFormat="1" ht="16.5" customHeight="1">
      <c r="A601" s="470">
        <v>44959</v>
      </c>
      <c r="B601" s="210" t="s">
        <v>9</v>
      </c>
      <c r="C601" s="581">
        <v>10000</v>
      </c>
      <c r="D601" s="581"/>
      <c r="E601" s="47"/>
      <c r="F601" s="764" t="s">
        <v>413</v>
      </c>
    </row>
    <row r="602" spans="1:6" s="338" customFormat="1" ht="16.5" customHeight="1">
      <c r="A602" s="470">
        <v>44960</v>
      </c>
      <c r="B602" s="210" t="s">
        <v>9</v>
      </c>
      <c r="C602" s="581">
        <v>250000</v>
      </c>
      <c r="D602" s="581"/>
      <c r="E602" s="47"/>
      <c r="F602" s="764" t="s">
        <v>412</v>
      </c>
    </row>
    <row r="603" spans="1:6" s="338" customFormat="1" ht="16.5" customHeight="1">
      <c r="A603" s="470">
        <v>44963</v>
      </c>
      <c r="B603" s="210" t="s">
        <v>9</v>
      </c>
      <c r="C603" s="581">
        <v>100000</v>
      </c>
      <c r="D603" s="581"/>
      <c r="E603" s="47"/>
      <c r="F603" s="764" t="s">
        <v>415</v>
      </c>
    </row>
    <row r="604" spans="1:6" s="338" customFormat="1" ht="16.5" customHeight="1">
      <c r="A604" s="470">
        <v>44963</v>
      </c>
      <c r="B604" s="210" t="s">
        <v>177</v>
      </c>
      <c r="C604" s="581"/>
      <c r="D604" s="581">
        <v>55000</v>
      </c>
      <c r="E604" s="47"/>
      <c r="F604" s="764" t="s">
        <v>416</v>
      </c>
    </row>
    <row r="605" spans="1:6" s="338" customFormat="1" ht="16.5" customHeight="1">
      <c r="A605" s="470">
        <v>44964</v>
      </c>
      <c r="B605" s="210" t="s">
        <v>9</v>
      </c>
      <c r="C605" s="581">
        <v>10000</v>
      </c>
      <c r="D605" s="581"/>
      <c r="E605" s="47"/>
      <c r="F605" s="764" t="s">
        <v>694</v>
      </c>
    </row>
    <row r="606" spans="1:6" s="338" customFormat="1" ht="16.5" customHeight="1">
      <c r="A606" s="470">
        <v>44965</v>
      </c>
      <c r="B606" s="210" t="s">
        <v>9</v>
      </c>
      <c r="C606" s="581">
        <v>495000</v>
      </c>
      <c r="D606" s="581"/>
      <c r="E606" s="47"/>
      <c r="F606" s="764" t="s">
        <v>412</v>
      </c>
    </row>
    <row r="607" spans="1:6" s="338" customFormat="1" ht="16.5" customHeight="1">
      <c r="A607" s="470">
        <v>44966</v>
      </c>
      <c r="B607" s="210" t="s">
        <v>9</v>
      </c>
      <c r="C607" s="581">
        <v>20000</v>
      </c>
      <c r="D607" s="581"/>
      <c r="E607" s="47"/>
      <c r="F607" s="764" t="s">
        <v>412</v>
      </c>
    </row>
    <row r="608" spans="1:6" s="338" customFormat="1" ht="16.5" customHeight="1">
      <c r="A608" s="470">
        <v>44967</v>
      </c>
      <c r="B608" s="210" t="s">
        <v>9</v>
      </c>
      <c r="C608" s="581">
        <v>50000</v>
      </c>
      <c r="D608" s="581"/>
      <c r="E608" s="47"/>
      <c r="F608" s="764" t="s">
        <v>418</v>
      </c>
    </row>
    <row r="609" spans="1:6" s="338" customFormat="1" ht="16.5" customHeight="1">
      <c r="A609" s="470">
        <v>44967</v>
      </c>
      <c r="B609" s="210" t="s">
        <v>9</v>
      </c>
      <c r="C609" s="581">
        <v>10000</v>
      </c>
      <c r="D609" s="581"/>
      <c r="E609" s="47"/>
      <c r="F609" s="764" t="s">
        <v>516</v>
      </c>
    </row>
    <row r="610" spans="1:6" s="338" customFormat="1" ht="16.5" customHeight="1">
      <c r="A610" s="470">
        <v>44967</v>
      </c>
      <c r="B610" s="210" t="s">
        <v>9</v>
      </c>
      <c r="C610" s="581">
        <v>10000</v>
      </c>
      <c r="D610" s="581"/>
      <c r="E610" s="47"/>
      <c r="F610" s="764" t="s">
        <v>570</v>
      </c>
    </row>
    <row r="611" spans="1:6" s="338" customFormat="1" ht="16.5" customHeight="1">
      <c r="A611" s="470">
        <v>44967</v>
      </c>
      <c r="B611" s="210" t="s">
        <v>9</v>
      </c>
      <c r="C611" s="581">
        <v>20000</v>
      </c>
      <c r="D611" s="581"/>
      <c r="E611" s="47"/>
      <c r="F611" s="764" t="s">
        <v>420</v>
      </c>
    </row>
    <row r="612" spans="1:6" s="338" customFormat="1" ht="16.5" customHeight="1">
      <c r="A612" s="470">
        <v>44967</v>
      </c>
      <c r="B612" s="210" t="s">
        <v>9</v>
      </c>
      <c r="C612" s="581">
        <v>10000</v>
      </c>
      <c r="D612" s="581"/>
      <c r="E612" s="47"/>
      <c r="F612" s="764" t="s">
        <v>421</v>
      </c>
    </row>
    <row r="613" spans="1:6" s="338" customFormat="1" ht="16.5" customHeight="1">
      <c r="A613" s="470">
        <v>44970</v>
      </c>
      <c r="B613" s="210" t="s">
        <v>9</v>
      </c>
      <c r="C613" s="581">
        <v>30000</v>
      </c>
      <c r="D613" s="581"/>
      <c r="E613" s="47"/>
      <c r="F613" s="764" t="s">
        <v>571</v>
      </c>
    </row>
    <row r="614" spans="1:6" s="338" customFormat="1" ht="16.5" customHeight="1">
      <c r="A614" s="470">
        <v>44970</v>
      </c>
      <c r="B614" s="210" t="s">
        <v>9</v>
      </c>
      <c r="C614" s="581">
        <v>100000</v>
      </c>
      <c r="D614" s="581"/>
      <c r="E614" s="47"/>
      <c r="F614" s="764" t="s">
        <v>412</v>
      </c>
    </row>
    <row r="615" spans="1:6" s="338" customFormat="1" ht="16.5" customHeight="1">
      <c r="A615" s="470">
        <v>44972</v>
      </c>
      <c r="B615" s="210" t="s">
        <v>9</v>
      </c>
      <c r="C615" s="581">
        <v>100000</v>
      </c>
      <c r="D615" s="581"/>
      <c r="E615" s="47"/>
      <c r="F615" s="764" t="s">
        <v>422</v>
      </c>
    </row>
    <row r="616" spans="1:6" s="338" customFormat="1" ht="16.5" customHeight="1">
      <c r="A616" s="470">
        <v>44974</v>
      </c>
      <c r="B616" s="210" t="s">
        <v>9</v>
      </c>
      <c r="C616" s="581">
        <v>1225000</v>
      </c>
      <c r="D616" s="581"/>
      <c r="E616" s="47"/>
      <c r="F616" s="764" t="s">
        <v>412</v>
      </c>
    </row>
    <row r="617" spans="1:6" s="338" customFormat="1" ht="16.5" customHeight="1">
      <c r="A617" s="470">
        <v>44977</v>
      </c>
      <c r="B617" s="210" t="s">
        <v>9</v>
      </c>
      <c r="C617" s="581">
        <v>20000</v>
      </c>
      <c r="D617" s="581"/>
      <c r="E617" s="47"/>
      <c r="F617" s="764" t="s">
        <v>425</v>
      </c>
    </row>
    <row r="618" spans="1:6" s="338" customFormat="1" ht="16.5" customHeight="1">
      <c r="A618" s="470">
        <v>44977</v>
      </c>
      <c r="B618" s="210" t="s">
        <v>9</v>
      </c>
      <c r="C618" s="581">
        <v>20000</v>
      </c>
      <c r="D618" s="581"/>
      <c r="E618" s="47"/>
      <c r="F618" s="764" t="s">
        <v>426</v>
      </c>
    </row>
    <row r="619" spans="1:6" s="338" customFormat="1" ht="16.5" customHeight="1">
      <c r="A619" s="470">
        <v>44977</v>
      </c>
      <c r="B619" s="210" t="s">
        <v>9</v>
      </c>
      <c r="C619" s="581">
        <v>40000</v>
      </c>
      <c r="D619" s="581"/>
      <c r="E619" s="47"/>
      <c r="F619" s="764" t="s">
        <v>412</v>
      </c>
    </row>
    <row r="620" spans="1:6" s="338" customFormat="1" ht="16.5" customHeight="1">
      <c r="A620" s="470">
        <v>44979</v>
      </c>
      <c r="B620" s="210" t="s">
        <v>9</v>
      </c>
      <c r="C620" s="581">
        <v>200000</v>
      </c>
      <c r="D620" s="581"/>
      <c r="E620" s="47"/>
      <c r="F620" s="764" t="s">
        <v>412</v>
      </c>
    </row>
    <row r="621" spans="1:6" s="338" customFormat="1" ht="16.5" customHeight="1">
      <c r="A621" s="470">
        <v>44980</v>
      </c>
      <c r="B621" s="210" t="s">
        <v>9</v>
      </c>
      <c r="C621" s="581">
        <v>70000</v>
      </c>
      <c r="D621" s="581"/>
      <c r="E621" s="47"/>
      <c r="F621" s="764" t="s">
        <v>412</v>
      </c>
    </row>
    <row r="622" spans="1:6" s="338" customFormat="1" ht="16.5" customHeight="1">
      <c r="A622" s="470">
        <v>44980</v>
      </c>
      <c r="B622" s="210" t="s">
        <v>9</v>
      </c>
      <c r="C622" s="581">
        <v>30000</v>
      </c>
      <c r="D622" s="581"/>
      <c r="E622" s="47"/>
      <c r="F622" s="764" t="s">
        <v>437</v>
      </c>
    </row>
    <row r="623" spans="1:6" s="338" customFormat="1" ht="16.5" customHeight="1">
      <c r="A623" s="470">
        <v>44981</v>
      </c>
      <c r="B623" s="210" t="s">
        <v>9</v>
      </c>
      <c r="C623" s="581">
        <v>20000</v>
      </c>
      <c r="D623" s="581"/>
      <c r="E623" s="47"/>
      <c r="F623" s="764" t="s">
        <v>412</v>
      </c>
    </row>
    <row r="624" spans="1:6" s="338" customFormat="1" ht="16.5" customHeight="1">
      <c r="A624" s="470">
        <v>44983</v>
      </c>
      <c r="B624" s="210" t="s">
        <v>9</v>
      </c>
      <c r="C624" s="581">
        <v>10000</v>
      </c>
      <c r="D624" s="581"/>
      <c r="E624" s="47"/>
      <c r="F624" s="764" t="s">
        <v>657</v>
      </c>
    </row>
    <row r="625" spans="1:9" s="338" customFormat="1" ht="16.5" customHeight="1">
      <c r="A625" s="470">
        <v>44984</v>
      </c>
      <c r="B625" s="210" t="s">
        <v>9</v>
      </c>
      <c r="C625" s="581">
        <v>50000</v>
      </c>
      <c r="D625" s="581"/>
      <c r="E625" s="47"/>
      <c r="F625" s="764" t="s">
        <v>747</v>
      </c>
    </row>
    <row r="626" spans="1:9" s="338" customFormat="1" ht="16.5" customHeight="1">
      <c r="A626" s="470">
        <v>44984</v>
      </c>
      <c r="B626" s="210" t="s">
        <v>9</v>
      </c>
      <c r="C626" s="581">
        <v>10000</v>
      </c>
      <c r="D626" s="581"/>
      <c r="E626" s="47"/>
      <c r="F626" s="764" t="s">
        <v>412</v>
      </c>
    </row>
    <row r="627" spans="1:9" s="338" customFormat="1" ht="16.5" customHeight="1">
      <c r="A627" s="470">
        <v>44984</v>
      </c>
      <c r="B627" s="210" t="s">
        <v>9</v>
      </c>
      <c r="C627" s="581">
        <v>50000</v>
      </c>
      <c r="D627" s="581"/>
      <c r="E627" s="47"/>
      <c r="F627" s="764" t="s">
        <v>692</v>
      </c>
    </row>
    <row r="628" spans="1:9" s="338" customFormat="1" ht="16.5" customHeight="1">
      <c r="A628" s="470">
        <v>44985</v>
      </c>
      <c r="B628" s="210" t="s">
        <v>9</v>
      </c>
      <c r="C628" s="581">
        <v>30000</v>
      </c>
      <c r="D628" s="581"/>
      <c r="E628" s="47"/>
      <c r="F628" s="764" t="s">
        <v>472</v>
      </c>
    </row>
    <row r="629" spans="1:9" s="338" customFormat="1" ht="16.5" customHeight="1">
      <c r="A629" s="470">
        <v>44985</v>
      </c>
      <c r="B629" s="210" t="s">
        <v>9</v>
      </c>
      <c r="C629" s="581">
        <v>50000</v>
      </c>
      <c r="D629" s="581"/>
      <c r="E629" s="47"/>
      <c r="F629" s="764" t="s">
        <v>471</v>
      </c>
    </row>
    <row r="630" spans="1:9" s="338" customFormat="1" ht="16.5" customHeight="1">
      <c r="A630" s="470">
        <v>44985</v>
      </c>
      <c r="B630" s="210" t="s">
        <v>9</v>
      </c>
      <c r="C630" s="581">
        <v>10000</v>
      </c>
      <c r="D630" s="581"/>
      <c r="E630" s="47"/>
      <c r="F630" s="764" t="s">
        <v>470</v>
      </c>
    </row>
    <row r="631" spans="1:9" s="338" customFormat="1" ht="16.5" customHeight="1">
      <c r="A631" s="470">
        <v>44985</v>
      </c>
      <c r="B631" s="210" t="s">
        <v>9</v>
      </c>
      <c r="C631" s="581">
        <v>100000</v>
      </c>
      <c r="D631" s="581"/>
      <c r="E631" s="47"/>
      <c r="F631" s="764" t="s">
        <v>414</v>
      </c>
    </row>
    <row r="632" spans="1:9" s="338" customFormat="1" ht="16.5" customHeight="1">
      <c r="A632" s="470">
        <v>44985</v>
      </c>
      <c r="B632" s="210" t="s">
        <v>9</v>
      </c>
      <c r="C632" s="581">
        <v>10000</v>
      </c>
      <c r="D632" s="581"/>
      <c r="E632" s="47"/>
      <c r="F632" s="764" t="s">
        <v>428</v>
      </c>
    </row>
    <row r="633" spans="1:9" s="338" customFormat="1" ht="16.5" customHeight="1">
      <c r="A633" s="470">
        <v>44985</v>
      </c>
      <c r="B633" s="210" t="s">
        <v>9</v>
      </c>
      <c r="C633" s="581">
        <v>20000</v>
      </c>
      <c r="D633" s="581"/>
      <c r="E633" s="47"/>
      <c r="F633" s="764" t="s">
        <v>748</v>
      </c>
      <c r="I633" s="531"/>
    </row>
    <row r="634" spans="1:9" s="338" customFormat="1" ht="16.5" customHeight="1">
      <c r="A634" s="470">
        <v>44985</v>
      </c>
      <c r="B634" s="210" t="s">
        <v>9</v>
      </c>
      <c r="C634" s="581">
        <v>20000</v>
      </c>
      <c r="D634" s="581"/>
      <c r="E634" s="47"/>
      <c r="F634" s="764" t="s">
        <v>438</v>
      </c>
      <c r="I634" s="531"/>
    </row>
    <row r="635" spans="1:9" s="338" customFormat="1" ht="16.5" customHeight="1">
      <c r="A635" s="470">
        <v>44985</v>
      </c>
      <c r="B635" s="210" t="s">
        <v>20</v>
      </c>
      <c r="C635" s="581"/>
      <c r="D635" s="581">
        <v>4723000</v>
      </c>
      <c r="E635" s="47"/>
      <c r="F635" s="764" t="s">
        <v>436</v>
      </c>
    </row>
    <row r="636" spans="1:9" s="338" customFormat="1" ht="16.5" customHeight="1">
      <c r="A636" s="470">
        <v>44985</v>
      </c>
      <c r="B636" s="210" t="s">
        <v>9</v>
      </c>
      <c r="C636" s="581">
        <v>20000</v>
      </c>
      <c r="D636" s="581"/>
      <c r="E636" s="47"/>
      <c r="F636" s="764" t="s">
        <v>469</v>
      </c>
    </row>
    <row r="637" spans="1:9" s="338" customFormat="1" ht="16.5" customHeight="1">
      <c r="A637" s="470">
        <v>44985</v>
      </c>
      <c r="B637" s="210" t="s">
        <v>177</v>
      </c>
      <c r="C637" s="762"/>
      <c r="D637" s="581">
        <v>25795</v>
      </c>
      <c r="E637" s="47"/>
      <c r="F637" s="220" t="s">
        <v>592</v>
      </c>
    </row>
    <row r="638" spans="1:9" s="338" customFormat="1" ht="16.5" customHeight="1">
      <c r="A638" s="470"/>
      <c r="B638" s="465" t="s">
        <v>223</v>
      </c>
      <c r="C638" s="762">
        <f>SUM(C598:C637)</f>
        <v>3330000</v>
      </c>
      <c r="D638" s="762">
        <f>SUM(D598:D637)</f>
        <v>4803795</v>
      </c>
      <c r="E638" s="47"/>
      <c r="F638" s="220"/>
    </row>
    <row r="639" spans="1:9" s="338" customFormat="1" ht="16.5" customHeight="1">
      <c r="A639" s="470">
        <v>44986</v>
      </c>
      <c r="B639" s="210" t="s">
        <v>9</v>
      </c>
      <c r="C639" s="581">
        <v>30000</v>
      </c>
      <c r="D639" s="581"/>
      <c r="E639" s="47"/>
      <c r="F639" s="764" t="s">
        <v>411</v>
      </c>
    </row>
    <row r="640" spans="1:9" s="338" customFormat="1" ht="16.5" customHeight="1">
      <c r="A640" s="470">
        <v>44987</v>
      </c>
      <c r="B640" s="210" t="s">
        <v>9</v>
      </c>
      <c r="C640" s="581">
        <v>10000</v>
      </c>
      <c r="D640" s="581"/>
      <c r="E640" s="47"/>
      <c r="F640" s="764" t="s">
        <v>427</v>
      </c>
    </row>
    <row r="641" spans="1:6" s="338" customFormat="1" ht="16.5" customHeight="1">
      <c r="A641" s="470">
        <v>44987</v>
      </c>
      <c r="B641" s="210" t="s">
        <v>9</v>
      </c>
      <c r="C641" s="581">
        <v>1175000</v>
      </c>
      <c r="D641" s="581"/>
      <c r="E641" s="47"/>
      <c r="F641" s="764" t="s">
        <v>412</v>
      </c>
    </row>
    <row r="642" spans="1:6" s="338" customFormat="1" ht="16.5" customHeight="1">
      <c r="A642" s="470">
        <v>44991</v>
      </c>
      <c r="B642" s="210" t="s">
        <v>9</v>
      </c>
      <c r="C642" s="581">
        <v>100000</v>
      </c>
      <c r="D642" s="581"/>
      <c r="E642" s="47"/>
      <c r="F642" s="764" t="s">
        <v>415</v>
      </c>
    </row>
    <row r="643" spans="1:6" s="338" customFormat="1" ht="16.5" customHeight="1">
      <c r="A643" s="470">
        <v>44991</v>
      </c>
      <c r="B643" s="210" t="s">
        <v>9</v>
      </c>
      <c r="C643" s="581">
        <v>315000</v>
      </c>
      <c r="D643" s="581"/>
      <c r="E643" s="47"/>
      <c r="F643" s="764" t="s">
        <v>412</v>
      </c>
    </row>
    <row r="644" spans="1:6" s="338" customFormat="1" ht="16.5" customHeight="1">
      <c r="A644" s="470">
        <v>44991</v>
      </c>
      <c r="B644" s="210" t="s">
        <v>177</v>
      </c>
      <c r="C644" s="581"/>
      <c r="D644" s="581">
        <v>55000</v>
      </c>
      <c r="E644" s="47"/>
      <c r="F644" s="764" t="s">
        <v>416</v>
      </c>
    </row>
    <row r="645" spans="1:6" s="338" customFormat="1" ht="16.5" customHeight="1">
      <c r="A645" s="470">
        <v>44993</v>
      </c>
      <c r="B645" s="210" t="s">
        <v>776</v>
      </c>
      <c r="C645" s="581">
        <v>565000</v>
      </c>
      <c r="D645" s="581"/>
      <c r="E645" s="47"/>
      <c r="F645" s="764" t="s">
        <v>412</v>
      </c>
    </row>
    <row r="646" spans="1:6" s="338" customFormat="1" ht="16.5" customHeight="1">
      <c r="A646" s="470">
        <v>44993</v>
      </c>
      <c r="B646" s="210" t="s">
        <v>778</v>
      </c>
      <c r="C646" s="581"/>
      <c r="D646" s="581">
        <v>1200000</v>
      </c>
      <c r="E646" s="47"/>
      <c r="F646" s="764" t="s">
        <v>773</v>
      </c>
    </row>
    <row r="647" spans="1:6" s="338" customFormat="1" ht="16.5" customHeight="1">
      <c r="A647" s="470">
        <v>44994</v>
      </c>
      <c r="B647" s="210" t="s">
        <v>776</v>
      </c>
      <c r="C647" s="581">
        <v>20000</v>
      </c>
      <c r="D647" s="581"/>
      <c r="E647" s="47"/>
      <c r="F647" s="764" t="s">
        <v>412</v>
      </c>
    </row>
    <row r="648" spans="1:6" s="338" customFormat="1" ht="16.5" customHeight="1">
      <c r="A648" s="470">
        <v>44995</v>
      </c>
      <c r="B648" s="210" t="s">
        <v>776</v>
      </c>
      <c r="C648" s="581">
        <v>50000</v>
      </c>
      <c r="D648" s="581"/>
      <c r="E648" s="47"/>
      <c r="F648" s="764" t="s">
        <v>418</v>
      </c>
    </row>
    <row r="649" spans="1:6" s="338" customFormat="1" ht="16.5" customHeight="1">
      <c r="A649" s="470">
        <v>44995</v>
      </c>
      <c r="B649" s="210" t="s">
        <v>776</v>
      </c>
      <c r="C649" s="581">
        <v>10000</v>
      </c>
      <c r="D649" s="581"/>
      <c r="E649" s="47"/>
      <c r="F649" s="764" t="s">
        <v>516</v>
      </c>
    </row>
    <row r="650" spans="1:6" s="338" customFormat="1" ht="16.5" customHeight="1">
      <c r="A650" s="470">
        <v>44995</v>
      </c>
      <c r="B650" s="210" t="s">
        <v>776</v>
      </c>
      <c r="C650" s="581">
        <v>20000</v>
      </c>
      <c r="D650" s="581"/>
      <c r="E650" s="47"/>
      <c r="F650" s="764" t="s">
        <v>420</v>
      </c>
    </row>
    <row r="651" spans="1:6" s="338" customFormat="1" ht="16.5" customHeight="1">
      <c r="A651" s="470">
        <v>44995</v>
      </c>
      <c r="B651" s="210" t="s">
        <v>776</v>
      </c>
      <c r="C651" s="581">
        <v>10000</v>
      </c>
      <c r="D651" s="581"/>
      <c r="E651" s="47"/>
      <c r="F651" s="764" t="s">
        <v>421</v>
      </c>
    </row>
    <row r="652" spans="1:6" s="338" customFormat="1" ht="16.5" customHeight="1">
      <c r="A652" s="470">
        <v>44995</v>
      </c>
      <c r="B652" s="210" t="s">
        <v>776</v>
      </c>
      <c r="C652" s="581">
        <v>10000</v>
      </c>
      <c r="D652" s="581"/>
      <c r="E652" s="47"/>
      <c r="F652" s="764" t="s">
        <v>694</v>
      </c>
    </row>
    <row r="653" spans="1:6" s="338" customFormat="1" ht="16.5" customHeight="1">
      <c r="A653" s="470">
        <v>44997</v>
      </c>
      <c r="B653" s="210" t="s">
        <v>779</v>
      </c>
      <c r="C653" s="581"/>
      <c r="D653" s="581">
        <v>5434000</v>
      </c>
      <c r="E653" s="47"/>
      <c r="F653" s="764" t="s">
        <v>436</v>
      </c>
    </row>
    <row r="654" spans="1:6" s="338" customFormat="1" ht="16.5" customHeight="1">
      <c r="A654" s="470">
        <v>44998</v>
      </c>
      <c r="B654" s="210" t="s">
        <v>776</v>
      </c>
      <c r="C654" s="581">
        <v>30000</v>
      </c>
      <c r="D654" s="581"/>
      <c r="E654" s="47"/>
      <c r="F654" s="764" t="s">
        <v>571</v>
      </c>
    </row>
    <row r="655" spans="1:6" s="338" customFormat="1" ht="16.5" customHeight="1">
      <c r="A655" s="470">
        <v>44998</v>
      </c>
      <c r="B655" s="210" t="s">
        <v>776</v>
      </c>
      <c r="C655" s="581">
        <v>10000</v>
      </c>
      <c r="D655" s="581"/>
      <c r="E655" s="47"/>
      <c r="F655" s="764" t="s">
        <v>413</v>
      </c>
    </row>
    <row r="656" spans="1:6" s="338" customFormat="1" ht="16.5" customHeight="1">
      <c r="A656" s="470">
        <v>44998</v>
      </c>
      <c r="B656" s="210" t="s">
        <v>776</v>
      </c>
      <c r="C656" s="581">
        <v>80000</v>
      </c>
      <c r="D656" s="581"/>
      <c r="E656" s="47"/>
      <c r="F656" s="764" t="s">
        <v>412</v>
      </c>
    </row>
    <row r="657" spans="1:6" s="338" customFormat="1" ht="16.5" customHeight="1">
      <c r="A657" s="470">
        <v>45000</v>
      </c>
      <c r="B657" s="210" t="s">
        <v>776</v>
      </c>
      <c r="C657" s="581">
        <v>50000</v>
      </c>
      <c r="D657" s="581"/>
      <c r="E657" s="47"/>
      <c r="F657" s="764" t="s">
        <v>626</v>
      </c>
    </row>
    <row r="658" spans="1:6" s="338" customFormat="1" ht="16.5" customHeight="1">
      <c r="A658" s="470">
        <v>45002</v>
      </c>
      <c r="B658" s="210" t="s">
        <v>776</v>
      </c>
      <c r="C658" s="581">
        <v>1235000</v>
      </c>
      <c r="D658" s="581"/>
      <c r="E658" s="47"/>
      <c r="F658" s="764" t="s">
        <v>412</v>
      </c>
    </row>
    <row r="659" spans="1:6" s="338" customFormat="1" ht="16.5" customHeight="1">
      <c r="A659" s="470">
        <v>45005</v>
      </c>
      <c r="B659" s="210" t="s">
        <v>776</v>
      </c>
      <c r="C659" s="581">
        <v>20000</v>
      </c>
      <c r="D659" s="581"/>
      <c r="E659" s="47"/>
      <c r="F659" s="764" t="s">
        <v>425</v>
      </c>
    </row>
    <row r="660" spans="1:6" s="338" customFormat="1" ht="16.5" customHeight="1">
      <c r="A660" s="470">
        <v>45005</v>
      </c>
      <c r="B660" s="210" t="s">
        <v>776</v>
      </c>
      <c r="C660" s="581">
        <v>20000</v>
      </c>
      <c r="D660" s="581"/>
      <c r="E660" s="47"/>
      <c r="F660" s="764" t="s">
        <v>426</v>
      </c>
    </row>
    <row r="661" spans="1:6" s="338" customFormat="1" ht="16.5" customHeight="1">
      <c r="A661" s="470">
        <v>45005</v>
      </c>
      <c r="B661" s="210" t="s">
        <v>776</v>
      </c>
      <c r="C661" s="581">
        <v>40000</v>
      </c>
      <c r="D661" s="581"/>
      <c r="E661" s="47"/>
      <c r="F661" s="764" t="s">
        <v>412</v>
      </c>
    </row>
    <row r="662" spans="1:6" s="338" customFormat="1" ht="16.5" customHeight="1">
      <c r="A662" s="470">
        <v>45005</v>
      </c>
      <c r="B662" s="210" t="s">
        <v>776</v>
      </c>
      <c r="C662" s="581">
        <v>100000</v>
      </c>
      <c r="D662" s="581"/>
      <c r="E662" s="47"/>
      <c r="F662" s="764" t="s">
        <v>422</v>
      </c>
    </row>
    <row r="663" spans="1:6" s="338" customFormat="1" ht="16.5" customHeight="1">
      <c r="A663" s="470">
        <v>45005</v>
      </c>
      <c r="B663" s="210" t="s">
        <v>776</v>
      </c>
      <c r="C663" s="581">
        <v>50000</v>
      </c>
      <c r="D663" s="581"/>
      <c r="E663" s="47"/>
      <c r="F663" s="764" t="s">
        <v>692</v>
      </c>
    </row>
    <row r="664" spans="1:6" s="338" customFormat="1" ht="16.5" customHeight="1">
      <c r="A664" s="470">
        <v>45007</v>
      </c>
      <c r="B664" s="210" t="s">
        <v>776</v>
      </c>
      <c r="C664" s="581">
        <v>200000</v>
      </c>
      <c r="D664" s="581"/>
      <c r="E664" s="47"/>
      <c r="F664" s="764" t="s">
        <v>412</v>
      </c>
    </row>
    <row r="665" spans="1:6" s="338" customFormat="1" ht="16.5" customHeight="1">
      <c r="A665" s="470">
        <v>45008</v>
      </c>
      <c r="B665" s="210" t="s">
        <v>776</v>
      </c>
      <c r="C665" s="581">
        <v>60000</v>
      </c>
      <c r="D665" s="581"/>
      <c r="E665" s="47"/>
      <c r="F665" s="764" t="s">
        <v>412</v>
      </c>
    </row>
    <row r="666" spans="1:6" s="338" customFormat="1" ht="16.5" customHeight="1">
      <c r="A666" s="470">
        <v>45009</v>
      </c>
      <c r="B666" s="210" t="s">
        <v>776</v>
      </c>
      <c r="C666" s="581">
        <v>10000</v>
      </c>
      <c r="D666" s="581"/>
      <c r="E666" s="47"/>
      <c r="F666" s="764" t="s">
        <v>427</v>
      </c>
    </row>
    <row r="667" spans="1:6" s="338" customFormat="1" ht="16.5" customHeight="1">
      <c r="A667" s="470">
        <v>45009</v>
      </c>
      <c r="B667" s="210" t="s">
        <v>776</v>
      </c>
      <c r="C667" s="581">
        <v>20000</v>
      </c>
      <c r="D667" s="581"/>
      <c r="E667" s="47"/>
      <c r="F667" s="764" t="s">
        <v>412</v>
      </c>
    </row>
    <row r="668" spans="1:6" s="338" customFormat="1" ht="16.5" customHeight="1">
      <c r="A668" s="470">
        <v>45012</v>
      </c>
      <c r="B668" s="210" t="s">
        <v>776</v>
      </c>
      <c r="C668" s="581">
        <v>10000</v>
      </c>
      <c r="D668" s="581"/>
      <c r="E668" s="47"/>
      <c r="F668" s="764" t="s">
        <v>657</v>
      </c>
    </row>
    <row r="669" spans="1:6" s="338" customFormat="1" ht="16.5" customHeight="1">
      <c r="A669" s="470">
        <v>45012</v>
      </c>
      <c r="B669" s="210" t="s">
        <v>776</v>
      </c>
      <c r="C669" s="581">
        <v>500000</v>
      </c>
      <c r="D669" s="581"/>
      <c r="E669" s="47"/>
      <c r="F669" s="764" t="s">
        <v>774</v>
      </c>
    </row>
    <row r="670" spans="1:6" s="338" customFormat="1" ht="16.5" customHeight="1">
      <c r="A670" s="470">
        <v>45012</v>
      </c>
      <c r="B670" s="210" t="s">
        <v>776</v>
      </c>
      <c r="C670" s="581">
        <v>50000</v>
      </c>
      <c r="D670" s="581"/>
      <c r="E670" s="47"/>
      <c r="F670" s="764" t="s">
        <v>747</v>
      </c>
    </row>
    <row r="671" spans="1:6" s="338" customFormat="1" ht="16.5" customHeight="1">
      <c r="A671" s="470">
        <v>45012</v>
      </c>
      <c r="B671" s="210" t="s">
        <v>776</v>
      </c>
      <c r="C671" s="581">
        <v>30000</v>
      </c>
      <c r="D671" s="581"/>
      <c r="E671" s="47"/>
      <c r="F671" s="764" t="s">
        <v>412</v>
      </c>
    </row>
    <row r="672" spans="1:6" s="338" customFormat="1" ht="16.5" customHeight="1">
      <c r="A672" s="470">
        <v>45013</v>
      </c>
      <c r="B672" s="210" t="s">
        <v>776</v>
      </c>
      <c r="C672" s="581">
        <v>30000</v>
      </c>
      <c r="D672" s="581"/>
      <c r="E672" s="47"/>
      <c r="F672" s="764" t="s">
        <v>472</v>
      </c>
    </row>
    <row r="673" spans="1:9" s="338" customFormat="1" ht="16.5" customHeight="1">
      <c r="A673" s="470">
        <v>45013</v>
      </c>
      <c r="B673" s="210" t="s">
        <v>776</v>
      </c>
      <c r="C673" s="581">
        <v>100000</v>
      </c>
      <c r="D673" s="581"/>
      <c r="E673" s="47"/>
      <c r="F673" s="764" t="s">
        <v>775</v>
      </c>
      <c r="I673" s="531"/>
    </row>
    <row r="674" spans="1:9" s="338" customFormat="1" ht="16.5" customHeight="1">
      <c r="A674" s="470">
        <v>45014</v>
      </c>
      <c r="B674" s="210" t="s">
        <v>776</v>
      </c>
      <c r="C674" s="581">
        <v>10000</v>
      </c>
      <c r="D674" s="581"/>
      <c r="E674" s="47"/>
      <c r="F674" s="764" t="s">
        <v>428</v>
      </c>
      <c r="I674" s="531"/>
    </row>
    <row r="675" spans="1:9" s="338" customFormat="1" ht="16.5" customHeight="1">
      <c r="A675" s="470">
        <v>45014</v>
      </c>
      <c r="B675" s="210" t="s">
        <v>776</v>
      </c>
      <c r="C675" s="581">
        <v>1180000</v>
      </c>
      <c r="D675" s="581"/>
      <c r="E675" s="47"/>
      <c r="F675" s="764" t="s">
        <v>412</v>
      </c>
    </row>
    <row r="676" spans="1:9" s="338" customFormat="1" ht="16.5" customHeight="1">
      <c r="A676" s="470">
        <v>45015</v>
      </c>
      <c r="B676" s="210" t="s">
        <v>776</v>
      </c>
      <c r="C676" s="581">
        <v>100000</v>
      </c>
      <c r="D676" s="581"/>
      <c r="E676" s="47"/>
      <c r="F676" s="764" t="s">
        <v>414</v>
      </c>
    </row>
    <row r="677" spans="1:9" s="338" customFormat="1" ht="16.5" customHeight="1">
      <c r="A677" s="470">
        <v>45015</v>
      </c>
      <c r="B677" s="210" t="s">
        <v>776</v>
      </c>
      <c r="C677" s="581">
        <v>10000</v>
      </c>
      <c r="D677" s="581"/>
      <c r="E677" s="47"/>
      <c r="F677" s="220" t="s">
        <v>412</v>
      </c>
    </row>
    <row r="678" spans="1:9" s="338" customFormat="1" ht="16.5" customHeight="1">
      <c r="A678" s="470">
        <v>45016</v>
      </c>
      <c r="B678" s="210" t="s">
        <v>776</v>
      </c>
      <c r="C678" s="581">
        <v>50000</v>
      </c>
      <c r="D678" s="581"/>
      <c r="E678" s="47"/>
      <c r="F678" s="764" t="s">
        <v>471</v>
      </c>
    </row>
    <row r="679" spans="1:9" s="338" customFormat="1" ht="16.5" customHeight="1">
      <c r="A679" s="470">
        <v>45016</v>
      </c>
      <c r="B679" s="210" t="s">
        <v>776</v>
      </c>
      <c r="C679" s="581">
        <v>10000</v>
      </c>
      <c r="D679" s="581"/>
      <c r="E679" s="47"/>
      <c r="F679" s="764" t="s">
        <v>470</v>
      </c>
    </row>
    <row r="680" spans="1:9" s="338" customFormat="1" ht="16.5" customHeight="1">
      <c r="A680" s="470">
        <v>45016</v>
      </c>
      <c r="B680" s="210" t="s">
        <v>776</v>
      </c>
      <c r="C680" s="581">
        <v>20000</v>
      </c>
      <c r="D680" s="581"/>
      <c r="E680" s="47"/>
      <c r="F680" s="764" t="s">
        <v>438</v>
      </c>
      <c r="I680" s="531"/>
    </row>
    <row r="681" spans="1:9" s="338" customFormat="1" ht="16.5" customHeight="1">
      <c r="A681" s="470">
        <v>45016</v>
      </c>
      <c r="B681" s="210" t="s">
        <v>776</v>
      </c>
      <c r="C681" s="581">
        <v>20000</v>
      </c>
      <c r="D681" s="581"/>
      <c r="E681" s="47"/>
      <c r="F681" s="764" t="s">
        <v>469</v>
      </c>
      <c r="I681" s="531"/>
    </row>
    <row r="682" spans="1:9" s="338" customFormat="1" ht="16.5" customHeight="1">
      <c r="A682" s="470">
        <v>45016</v>
      </c>
      <c r="B682" s="210" t="s">
        <v>177</v>
      </c>
      <c r="C682" s="581"/>
      <c r="D682" s="581">
        <v>60005</v>
      </c>
      <c r="E682" s="47"/>
      <c r="F682" s="764" t="s">
        <v>832</v>
      </c>
      <c r="I682" s="531"/>
    </row>
    <row r="683" spans="1:9" s="338" customFormat="1" ht="16.5" customHeight="1">
      <c r="A683" s="470"/>
      <c r="B683" s="465" t="s">
        <v>223</v>
      </c>
      <c r="C683" s="762">
        <f>SUM(C639:C682)</f>
        <v>6360000</v>
      </c>
      <c r="D683" s="762">
        <f>SUM(D639:D682)</f>
        <v>6749005</v>
      </c>
      <c r="E683" s="47"/>
      <c r="F683" s="220"/>
    </row>
    <row r="684" spans="1:9" s="338" customFormat="1" ht="16.5" customHeight="1">
      <c r="A684" s="470">
        <v>45017</v>
      </c>
      <c r="B684" s="210" t="s">
        <v>9</v>
      </c>
      <c r="C684" s="581">
        <v>30000</v>
      </c>
      <c r="D684" s="581"/>
      <c r="E684" s="47"/>
      <c r="F684" s="764" t="s">
        <v>411</v>
      </c>
    </row>
    <row r="685" spans="1:9" s="338" customFormat="1" ht="16.5" customHeight="1">
      <c r="A685" s="470">
        <v>45017</v>
      </c>
      <c r="B685" s="210" t="s">
        <v>9</v>
      </c>
      <c r="C685" s="581">
        <v>10000</v>
      </c>
      <c r="D685" s="581"/>
      <c r="E685" s="47"/>
      <c r="F685" s="764" t="s">
        <v>694</v>
      </c>
    </row>
    <row r="686" spans="1:9" s="338" customFormat="1" ht="16.5" customHeight="1">
      <c r="A686" s="470">
        <v>45019</v>
      </c>
      <c r="B686" s="210" t="s">
        <v>9</v>
      </c>
      <c r="C686" s="581">
        <v>10000</v>
      </c>
      <c r="D686" s="581"/>
      <c r="E686" s="47"/>
      <c r="F686" s="764" t="s">
        <v>413</v>
      </c>
    </row>
    <row r="687" spans="1:9" s="338" customFormat="1" ht="16.5" customHeight="1">
      <c r="A687" s="470">
        <v>45019</v>
      </c>
      <c r="B687" s="210" t="s">
        <v>9</v>
      </c>
      <c r="C687" s="581">
        <v>60000</v>
      </c>
      <c r="D687" s="581"/>
      <c r="E687" s="47"/>
      <c r="F687" s="764" t="s">
        <v>412</v>
      </c>
    </row>
    <row r="688" spans="1:9" s="338" customFormat="1" ht="16.5" customHeight="1">
      <c r="A688" s="470">
        <v>45020</v>
      </c>
      <c r="B688" s="210" t="s">
        <v>9</v>
      </c>
      <c r="C688" s="581">
        <v>30000</v>
      </c>
      <c r="D688" s="581"/>
      <c r="E688" s="47"/>
      <c r="F688" s="764" t="s">
        <v>814</v>
      </c>
    </row>
    <row r="689" spans="1:6" s="338" customFormat="1" ht="16.5" customHeight="1">
      <c r="A689" s="470">
        <v>45021</v>
      </c>
      <c r="B689" s="210" t="s">
        <v>776</v>
      </c>
      <c r="C689" s="581">
        <v>100000</v>
      </c>
      <c r="D689" s="581"/>
      <c r="E689" s="47"/>
      <c r="F689" s="764" t="s">
        <v>415</v>
      </c>
    </row>
    <row r="690" spans="1:6" s="338" customFormat="1" ht="16.5" customHeight="1">
      <c r="A690" s="470">
        <v>45021</v>
      </c>
      <c r="B690" s="210" t="s">
        <v>776</v>
      </c>
      <c r="C690" s="581">
        <v>250000</v>
      </c>
      <c r="D690" s="581"/>
      <c r="E690" s="47"/>
      <c r="F690" s="764" t="s">
        <v>412</v>
      </c>
    </row>
    <row r="691" spans="1:6" s="338" customFormat="1" ht="16.5" customHeight="1">
      <c r="A691" s="470">
        <v>45021</v>
      </c>
      <c r="B691" s="210" t="s">
        <v>820</v>
      </c>
      <c r="C691" s="581"/>
      <c r="D691" s="581">
        <v>55000</v>
      </c>
      <c r="E691" s="47"/>
      <c r="F691" s="764" t="s">
        <v>416</v>
      </c>
    </row>
    <row r="692" spans="1:6" s="338" customFormat="1" ht="16.5" customHeight="1">
      <c r="A692" s="470">
        <v>45022</v>
      </c>
      <c r="B692" s="210" t="s">
        <v>776</v>
      </c>
      <c r="C692" s="581">
        <v>20000</v>
      </c>
      <c r="D692" s="581"/>
      <c r="E692" s="47"/>
      <c r="F692" s="764" t="s">
        <v>412</v>
      </c>
    </row>
    <row r="693" spans="1:6" s="338" customFormat="1" ht="16.5" customHeight="1">
      <c r="A693" s="470">
        <v>45023</v>
      </c>
      <c r="B693" s="210" t="s">
        <v>776</v>
      </c>
      <c r="C693" s="581">
        <v>475000</v>
      </c>
      <c r="D693" s="581"/>
      <c r="E693" s="47"/>
      <c r="F693" s="764" t="s">
        <v>412</v>
      </c>
    </row>
    <row r="694" spans="1:6" s="338" customFormat="1" ht="16.5" customHeight="1">
      <c r="A694" s="470">
        <v>45026</v>
      </c>
      <c r="B694" s="210" t="s">
        <v>776</v>
      </c>
      <c r="C694" s="581">
        <v>50000</v>
      </c>
      <c r="D694" s="581"/>
      <c r="E694" s="47"/>
      <c r="F694" s="764" t="s">
        <v>418</v>
      </c>
    </row>
    <row r="695" spans="1:6" s="338" customFormat="1" ht="16.5" customHeight="1">
      <c r="A695" s="470">
        <v>45026</v>
      </c>
      <c r="B695" s="210" t="s">
        <v>776</v>
      </c>
      <c r="C695" s="581">
        <v>10000</v>
      </c>
      <c r="D695" s="581"/>
      <c r="E695" s="47"/>
      <c r="F695" s="764" t="s">
        <v>516</v>
      </c>
    </row>
    <row r="696" spans="1:6" s="338" customFormat="1" ht="16.5" customHeight="1">
      <c r="A696" s="470">
        <v>45026</v>
      </c>
      <c r="B696" s="210" t="s">
        <v>776</v>
      </c>
      <c r="C696" s="581">
        <v>20000</v>
      </c>
      <c r="D696" s="581"/>
      <c r="E696" s="47"/>
      <c r="F696" s="764" t="s">
        <v>420</v>
      </c>
    </row>
    <row r="697" spans="1:6" s="338" customFormat="1" ht="16.5" customHeight="1">
      <c r="A697" s="470">
        <v>45026</v>
      </c>
      <c r="B697" s="210" t="s">
        <v>776</v>
      </c>
      <c r="C697" s="581">
        <v>10000</v>
      </c>
      <c r="D697" s="581"/>
      <c r="E697" s="47"/>
      <c r="F697" s="764" t="s">
        <v>421</v>
      </c>
    </row>
    <row r="698" spans="1:6" s="338" customFormat="1" ht="16.5" customHeight="1">
      <c r="A698" s="470">
        <v>45026</v>
      </c>
      <c r="B698" s="210" t="s">
        <v>776</v>
      </c>
      <c r="C698" s="581">
        <v>20000</v>
      </c>
      <c r="D698" s="581"/>
      <c r="E698" s="47"/>
      <c r="F698" s="764" t="s">
        <v>412</v>
      </c>
    </row>
    <row r="699" spans="1:6" s="338" customFormat="1" ht="16.5" customHeight="1">
      <c r="A699" s="470">
        <v>45026</v>
      </c>
      <c r="B699" s="210" t="s">
        <v>818</v>
      </c>
      <c r="C699" s="581"/>
      <c r="D699" s="581">
        <v>6232500</v>
      </c>
      <c r="E699" s="47"/>
      <c r="F699" s="764" t="s">
        <v>436</v>
      </c>
    </row>
    <row r="700" spans="1:6" s="338" customFormat="1" ht="16.5" customHeight="1">
      <c r="A700" s="470">
        <v>45027</v>
      </c>
      <c r="B700" s="210" t="s">
        <v>776</v>
      </c>
      <c r="C700" s="581">
        <v>30000</v>
      </c>
      <c r="D700" s="581"/>
      <c r="E700" s="47"/>
      <c r="F700" s="764" t="s">
        <v>571</v>
      </c>
    </row>
    <row r="701" spans="1:6" s="338" customFormat="1" ht="16.5" customHeight="1">
      <c r="A701" s="470">
        <v>45028</v>
      </c>
      <c r="B701" s="210" t="s">
        <v>776</v>
      </c>
      <c r="C701" s="581">
        <v>80000</v>
      </c>
      <c r="D701" s="581"/>
      <c r="E701" s="47"/>
      <c r="F701" s="764" t="s">
        <v>412</v>
      </c>
    </row>
    <row r="702" spans="1:6" s="338" customFormat="1" ht="16.5" customHeight="1">
      <c r="A702" s="470">
        <v>45028</v>
      </c>
      <c r="B702" s="210" t="s">
        <v>776</v>
      </c>
      <c r="C702" s="581">
        <v>50000</v>
      </c>
      <c r="D702" s="581"/>
      <c r="E702" s="47"/>
      <c r="F702" s="764" t="s">
        <v>692</v>
      </c>
    </row>
    <row r="703" spans="1:6" s="338" customFormat="1" ht="16.5" customHeight="1">
      <c r="A703" s="470">
        <v>45033</v>
      </c>
      <c r="B703" s="210" t="s">
        <v>776</v>
      </c>
      <c r="C703" s="581">
        <v>50000</v>
      </c>
      <c r="D703" s="581"/>
      <c r="E703" s="47"/>
      <c r="F703" s="764" t="s">
        <v>626</v>
      </c>
    </row>
    <row r="704" spans="1:6" s="338" customFormat="1" ht="16.5" customHeight="1">
      <c r="A704" s="470">
        <v>45035</v>
      </c>
      <c r="B704" s="210" t="s">
        <v>776</v>
      </c>
      <c r="C704" s="581">
        <v>1255000</v>
      </c>
      <c r="D704" s="581"/>
      <c r="E704" s="47"/>
      <c r="F704" s="764" t="s">
        <v>412</v>
      </c>
    </row>
    <row r="705" spans="1:9" s="338" customFormat="1" ht="16.5" customHeight="1">
      <c r="A705" s="470">
        <v>45036</v>
      </c>
      <c r="B705" s="210" t="s">
        <v>776</v>
      </c>
      <c r="C705" s="581">
        <v>20000</v>
      </c>
      <c r="D705" s="581"/>
      <c r="E705" s="47"/>
      <c r="F705" s="764" t="s">
        <v>426</v>
      </c>
    </row>
    <row r="706" spans="1:9" s="338" customFormat="1" ht="16.5" customHeight="1">
      <c r="A706" s="470">
        <v>45036</v>
      </c>
      <c r="B706" s="210" t="s">
        <v>776</v>
      </c>
      <c r="C706" s="581">
        <v>20000</v>
      </c>
      <c r="D706" s="581"/>
      <c r="E706" s="47"/>
      <c r="F706" s="764" t="s">
        <v>425</v>
      </c>
    </row>
    <row r="707" spans="1:9" s="338" customFormat="1" ht="16.5" customHeight="1">
      <c r="A707" s="470">
        <v>45036</v>
      </c>
      <c r="B707" s="210" t="s">
        <v>776</v>
      </c>
      <c r="C707" s="581">
        <v>100000</v>
      </c>
      <c r="D707" s="581"/>
      <c r="E707" s="47"/>
      <c r="F707" s="764" t="s">
        <v>422</v>
      </c>
    </row>
    <row r="708" spans="1:9" s="338" customFormat="1" ht="16.5" customHeight="1">
      <c r="A708" s="470">
        <v>45037</v>
      </c>
      <c r="B708" s="210" t="s">
        <v>776</v>
      </c>
      <c r="C708" s="581">
        <v>20000</v>
      </c>
      <c r="D708" s="581"/>
      <c r="E708" s="47"/>
      <c r="F708" s="764" t="s">
        <v>412</v>
      </c>
    </row>
    <row r="709" spans="1:9" s="338" customFormat="1" ht="16.5" customHeight="1">
      <c r="A709" s="470">
        <v>45038</v>
      </c>
      <c r="B709" s="210" t="s">
        <v>776</v>
      </c>
      <c r="C709" s="581">
        <v>10000</v>
      </c>
      <c r="D709" s="581"/>
      <c r="E709" s="47"/>
      <c r="F709" s="764" t="s">
        <v>657</v>
      </c>
    </row>
    <row r="710" spans="1:9" s="338" customFormat="1" ht="16.5" customHeight="1">
      <c r="A710" s="470">
        <v>45040</v>
      </c>
      <c r="B710" s="210" t="s">
        <v>776</v>
      </c>
      <c r="C710" s="581">
        <v>270000</v>
      </c>
      <c r="D710" s="581"/>
      <c r="E710" s="47"/>
      <c r="F710" s="764" t="s">
        <v>412</v>
      </c>
    </row>
    <row r="711" spans="1:9" s="338" customFormat="1" ht="16.5" customHeight="1">
      <c r="A711" s="470">
        <v>45042</v>
      </c>
      <c r="B711" s="210" t="s">
        <v>776</v>
      </c>
      <c r="C711" s="581">
        <v>30000</v>
      </c>
      <c r="D711" s="581"/>
      <c r="E711" s="47"/>
      <c r="F711" s="764" t="s">
        <v>412</v>
      </c>
    </row>
    <row r="712" spans="1:9" s="338" customFormat="1" ht="16.5" customHeight="1">
      <c r="A712" s="470">
        <v>45043</v>
      </c>
      <c r="B712" s="210" t="s">
        <v>776</v>
      </c>
      <c r="C712" s="581">
        <v>50000</v>
      </c>
      <c r="D712" s="581"/>
      <c r="E712" s="47"/>
      <c r="F712" s="764" t="s">
        <v>747</v>
      </c>
    </row>
    <row r="713" spans="1:9" s="338" customFormat="1" ht="16.5" customHeight="1">
      <c r="A713" s="470">
        <v>45043</v>
      </c>
      <c r="B713" s="210" t="s">
        <v>776</v>
      </c>
      <c r="C713" s="581">
        <v>1100000</v>
      </c>
      <c r="D713" s="581"/>
      <c r="E713" s="47"/>
      <c r="F713" s="764" t="s">
        <v>412</v>
      </c>
    </row>
    <row r="714" spans="1:9" s="338" customFormat="1" ht="16.5" customHeight="1">
      <c r="A714" s="470">
        <v>45044</v>
      </c>
      <c r="B714" s="210" t="s">
        <v>776</v>
      </c>
      <c r="C714" s="581">
        <v>90000</v>
      </c>
      <c r="D714" s="581"/>
      <c r="E714" s="47"/>
      <c r="F714" s="764" t="s">
        <v>412</v>
      </c>
    </row>
    <row r="715" spans="1:9" s="338" customFormat="1" ht="16.5" customHeight="1">
      <c r="A715" s="470">
        <v>45044</v>
      </c>
      <c r="B715" s="210" t="s">
        <v>776</v>
      </c>
      <c r="C715" s="581">
        <v>20000</v>
      </c>
      <c r="D715" s="581"/>
      <c r="E715" s="47"/>
      <c r="F715" s="764" t="s">
        <v>438</v>
      </c>
    </row>
    <row r="716" spans="1:9" s="338" customFormat="1" ht="16.5" customHeight="1">
      <c r="A716" s="470">
        <v>45046</v>
      </c>
      <c r="B716" s="210" t="s">
        <v>776</v>
      </c>
      <c r="C716" s="581">
        <v>100000</v>
      </c>
      <c r="D716" s="581"/>
      <c r="E716" s="47"/>
      <c r="F716" s="764" t="s">
        <v>414</v>
      </c>
      <c r="I716" s="531"/>
    </row>
    <row r="717" spans="1:9" s="338" customFormat="1" ht="16.5" customHeight="1">
      <c r="A717" s="470">
        <v>45046</v>
      </c>
      <c r="B717" s="210" t="s">
        <v>816</v>
      </c>
      <c r="C717" s="581"/>
      <c r="D717" s="581">
        <v>42295</v>
      </c>
      <c r="E717" s="47"/>
      <c r="F717" s="764" t="s">
        <v>819</v>
      </c>
      <c r="I717" s="531"/>
    </row>
    <row r="718" spans="1:9" s="338" customFormat="1" ht="16.5" customHeight="1">
      <c r="A718" s="470"/>
      <c r="B718" s="465" t="s">
        <v>223</v>
      </c>
      <c r="C718" s="762">
        <f>SUM(C684:C717)</f>
        <v>4390000</v>
      </c>
      <c r="D718" s="762">
        <f>SUM(D684:D717)</f>
        <v>6329795</v>
      </c>
      <c r="E718" s="47"/>
      <c r="F718" s="220"/>
    </row>
    <row r="719" spans="1:9" s="338" customFormat="1" ht="16.5" customHeight="1">
      <c r="A719" s="470">
        <v>45047</v>
      </c>
      <c r="B719" s="210" t="s">
        <v>776</v>
      </c>
      <c r="C719" s="581">
        <v>30000</v>
      </c>
      <c r="D719" s="581"/>
      <c r="E719" s="47"/>
      <c r="F719" s="764" t="s">
        <v>411</v>
      </c>
    </row>
    <row r="720" spans="1:9" s="338" customFormat="1" ht="16.5" customHeight="1">
      <c r="A720" s="470">
        <v>45048</v>
      </c>
      <c r="B720" s="210" t="s">
        <v>776</v>
      </c>
      <c r="C720" s="581">
        <v>50000</v>
      </c>
      <c r="D720" s="581"/>
      <c r="E720" s="47"/>
      <c r="F720" s="764" t="s">
        <v>471</v>
      </c>
    </row>
    <row r="721" spans="1:6" s="338" customFormat="1" ht="16.5" customHeight="1">
      <c r="A721" s="470">
        <v>45048</v>
      </c>
      <c r="B721" s="210" t="s">
        <v>776</v>
      </c>
      <c r="C721" s="581">
        <v>10000</v>
      </c>
      <c r="D721" s="581"/>
      <c r="E721" s="47"/>
      <c r="F721" s="764" t="s">
        <v>470</v>
      </c>
    </row>
    <row r="722" spans="1:6" s="338" customFormat="1" ht="16.5" customHeight="1">
      <c r="A722" s="470">
        <v>45048</v>
      </c>
      <c r="B722" s="210" t="s">
        <v>776</v>
      </c>
      <c r="C722" s="581">
        <v>10000</v>
      </c>
      <c r="D722" s="581"/>
      <c r="E722" s="47"/>
      <c r="F722" s="764" t="s">
        <v>428</v>
      </c>
    </row>
    <row r="723" spans="1:6" s="338" customFormat="1" ht="16.5" customHeight="1">
      <c r="A723" s="470">
        <v>45048</v>
      </c>
      <c r="B723" s="210" t="s">
        <v>776</v>
      </c>
      <c r="C723" s="581">
        <v>20000</v>
      </c>
      <c r="D723" s="581"/>
      <c r="E723" s="47"/>
      <c r="F723" s="764" t="s">
        <v>412</v>
      </c>
    </row>
    <row r="724" spans="1:6" s="338" customFormat="1" ht="16.5" customHeight="1">
      <c r="A724" s="470">
        <v>45048</v>
      </c>
      <c r="B724" s="210" t="s">
        <v>776</v>
      </c>
      <c r="C724" s="581">
        <v>20000</v>
      </c>
      <c r="D724" s="581"/>
      <c r="E724" s="47"/>
      <c r="F724" s="764" t="s">
        <v>469</v>
      </c>
    </row>
    <row r="725" spans="1:6" s="338" customFormat="1" ht="16.5" customHeight="1">
      <c r="A725" s="470">
        <v>45050</v>
      </c>
      <c r="B725" s="210" t="s">
        <v>776</v>
      </c>
      <c r="C725" s="581">
        <v>310000</v>
      </c>
      <c r="D725" s="581"/>
      <c r="E725" s="47"/>
      <c r="F725" s="764" t="s">
        <v>412</v>
      </c>
    </row>
    <row r="726" spans="1:6" s="338" customFormat="1" ht="16.5" customHeight="1">
      <c r="A726" s="470">
        <v>45050</v>
      </c>
      <c r="B726" s="210" t="s">
        <v>776</v>
      </c>
      <c r="C726" s="581">
        <v>1000000</v>
      </c>
      <c r="D726" s="581"/>
      <c r="E726" s="47"/>
      <c r="F726" s="764" t="s">
        <v>831</v>
      </c>
    </row>
    <row r="727" spans="1:6" s="338" customFormat="1" ht="16.5" customHeight="1">
      <c r="A727" s="470">
        <v>45054</v>
      </c>
      <c r="B727" s="210" t="s">
        <v>776</v>
      </c>
      <c r="C727" s="581">
        <v>100000</v>
      </c>
      <c r="D727" s="581"/>
      <c r="E727" s="47"/>
      <c r="F727" s="764" t="s">
        <v>415</v>
      </c>
    </row>
    <row r="728" spans="1:6" s="338" customFormat="1" ht="16.5" customHeight="1">
      <c r="A728" s="470">
        <v>45054</v>
      </c>
      <c r="B728" s="210" t="s">
        <v>776</v>
      </c>
      <c r="C728" s="581">
        <v>20000</v>
      </c>
      <c r="D728" s="581"/>
      <c r="E728" s="47"/>
      <c r="F728" s="764" t="s">
        <v>412</v>
      </c>
    </row>
    <row r="729" spans="1:6" s="338" customFormat="1" ht="16.5" customHeight="1">
      <c r="A729" s="470">
        <v>45054</v>
      </c>
      <c r="B729" s="210" t="s">
        <v>776</v>
      </c>
      <c r="C729" s="581">
        <v>10000</v>
      </c>
      <c r="D729" s="581"/>
      <c r="E729" s="47"/>
      <c r="F729" s="764" t="s">
        <v>413</v>
      </c>
    </row>
    <row r="730" spans="1:6" s="338" customFormat="1" ht="16.5" customHeight="1">
      <c r="A730" s="470">
        <v>45054</v>
      </c>
      <c r="B730" s="210" t="s">
        <v>177</v>
      </c>
      <c r="C730" s="581"/>
      <c r="D730" s="581">
        <v>55000</v>
      </c>
      <c r="E730" s="47"/>
      <c r="F730" s="764" t="s">
        <v>416</v>
      </c>
    </row>
    <row r="731" spans="1:6" s="338" customFormat="1" ht="16.5" customHeight="1">
      <c r="A731" s="470">
        <v>45056</v>
      </c>
      <c r="B731" s="210" t="s">
        <v>776</v>
      </c>
      <c r="C731" s="581">
        <v>50000</v>
      </c>
      <c r="D731" s="581"/>
      <c r="E731" s="47"/>
      <c r="F731" s="764" t="s">
        <v>418</v>
      </c>
    </row>
    <row r="732" spans="1:6" s="338" customFormat="1" ht="16.5" customHeight="1">
      <c r="A732" s="470">
        <v>45056</v>
      </c>
      <c r="B732" s="210" t="s">
        <v>776</v>
      </c>
      <c r="C732" s="581">
        <v>10000</v>
      </c>
      <c r="D732" s="581"/>
      <c r="E732" s="47"/>
      <c r="F732" s="764" t="s">
        <v>516</v>
      </c>
    </row>
    <row r="733" spans="1:6" s="338" customFormat="1" ht="16.5" customHeight="1">
      <c r="A733" s="470">
        <v>45056</v>
      </c>
      <c r="B733" s="210" t="s">
        <v>776</v>
      </c>
      <c r="C733" s="581">
        <v>20000</v>
      </c>
      <c r="D733" s="581"/>
      <c r="E733" s="47"/>
      <c r="F733" s="764" t="s">
        <v>420</v>
      </c>
    </row>
    <row r="734" spans="1:6" s="338" customFormat="1" ht="16.5" customHeight="1">
      <c r="A734" s="470">
        <v>45056</v>
      </c>
      <c r="B734" s="210" t="s">
        <v>776</v>
      </c>
      <c r="C734" s="581">
        <v>10000</v>
      </c>
      <c r="D734" s="581"/>
      <c r="E734" s="47"/>
      <c r="F734" s="764" t="s">
        <v>421</v>
      </c>
    </row>
    <row r="735" spans="1:6" s="338" customFormat="1" ht="16.5" customHeight="1">
      <c r="A735" s="470">
        <v>45056</v>
      </c>
      <c r="B735" s="210" t="s">
        <v>776</v>
      </c>
      <c r="C735" s="581">
        <v>495000</v>
      </c>
      <c r="D735" s="581"/>
      <c r="E735" s="47"/>
      <c r="F735" s="764" t="s">
        <v>412</v>
      </c>
    </row>
    <row r="736" spans="1:6" s="338" customFormat="1" ht="16.5" customHeight="1">
      <c r="A736" s="470">
        <v>45057</v>
      </c>
      <c r="B736" s="210" t="s">
        <v>776</v>
      </c>
      <c r="C736" s="581">
        <v>30000</v>
      </c>
      <c r="D736" s="581"/>
      <c r="E736" s="47"/>
      <c r="F736" s="764" t="s">
        <v>571</v>
      </c>
    </row>
    <row r="737" spans="1:9" s="338" customFormat="1" ht="16.5" customHeight="1">
      <c r="A737" s="470">
        <v>45058</v>
      </c>
      <c r="B737" s="210" t="s">
        <v>776</v>
      </c>
      <c r="C737" s="581">
        <v>80000</v>
      </c>
      <c r="D737" s="581"/>
      <c r="E737" s="47"/>
      <c r="F737" s="764" t="s">
        <v>412</v>
      </c>
    </row>
    <row r="738" spans="1:9" s="338" customFormat="1" ht="16.5" customHeight="1">
      <c r="A738" s="470">
        <v>45061</v>
      </c>
      <c r="B738" s="210" t="s">
        <v>776</v>
      </c>
      <c r="C738" s="581">
        <v>50000</v>
      </c>
      <c r="D738" s="581"/>
      <c r="E738" s="47"/>
      <c r="F738" s="764" t="s">
        <v>626</v>
      </c>
    </row>
    <row r="739" spans="1:9" s="338" customFormat="1" ht="16.5" customHeight="1">
      <c r="A739" s="470">
        <v>45061</v>
      </c>
      <c r="B739" s="210" t="s">
        <v>776</v>
      </c>
      <c r="C739" s="581">
        <v>1235000</v>
      </c>
      <c r="D739" s="581"/>
      <c r="E739" s="47"/>
      <c r="F739" s="764" t="s">
        <v>412</v>
      </c>
    </row>
    <row r="740" spans="1:9" s="338" customFormat="1" ht="16.5" customHeight="1">
      <c r="A740" s="470">
        <v>45063</v>
      </c>
      <c r="B740" s="210" t="s">
        <v>776</v>
      </c>
      <c r="C740" s="581">
        <v>10000</v>
      </c>
      <c r="D740" s="581"/>
      <c r="E740" s="47"/>
      <c r="F740" s="764" t="s">
        <v>412</v>
      </c>
    </row>
    <row r="741" spans="1:9" s="338" customFormat="1" ht="16.5" customHeight="1">
      <c r="A741" s="470">
        <v>45064</v>
      </c>
      <c r="B741" s="210" t="s">
        <v>776</v>
      </c>
      <c r="C741" s="581">
        <v>30000</v>
      </c>
      <c r="D741" s="581"/>
      <c r="E741" s="47"/>
      <c r="F741" s="764" t="s">
        <v>412</v>
      </c>
    </row>
    <row r="742" spans="1:9" s="338" customFormat="1" ht="16.5" customHeight="1">
      <c r="A742" s="470">
        <v>45065</v>
      </c>
      <c r="B742" s="210" t="s">
        <v>776</v>
      </c>
      <c r="C742" s="581">
        <v>100000</v>
      </c>
      <c r="D742" s="581"/>
      <c r="E742" s="47"/>
      <c r="F742" s="764" t="s">
        <v>422</v>
      </c>
    </row>
    <row r="743" spans="1:9" s="338" customFormat="1" ht="16.5" customHeight="1">
      <c r="A743" s="470">
        <v>45065</v>
      </c>
      <c r="B743" s="210" t="s">
        <v>776</v>
      </c>
      <c r="C743" s="581">
        <v>20000</v>
      </c>
      <c r="D743" s="581"/>
      <c r="E743" s="47"/>
      <c r="F743" s="764" t="s">
        <v>426</v>
      </c>
    </row>
    <row r="744" spans="1:9" s="338" customFormat="1" ht="16.5" customHeight="1">
      <c r="A744" s="470">
        <v>45068</v>
      </c>
      <c r="B744" s="210" t="s">
        <v>776</v>
      </c>
      <c r="C744" s="581">
        <v>20000</v>
      </c>
      <c r="D744" s="581"/>
      <c r="E744" s="47"/>
      <c r="F744" s="764" t="s">
        <v>425</v>
      </c>
    </row>
    <row r="745" spans="1:9" s="338" customFormat="1" ht="16.5" customHeight="1">
      <c r="A745" s="470">
        <v>45068</v>
      </c>
      <c r="B745" s="210" t="s">
        <v>777</v>
      </c>
      <c r="C745" s="581"/>
      <c r="D745" s="581">
        <v>6494600</v>
      </c>
      <c r="E745" s="47"/>
      <c r="F745" s="764" t="s">
        <v>436</v>
      </c>
    </row>
    <row r="746" spans="1:9" s="338" customFormat="1" ht="16.5" customHeight="1">
      <c r="A746" s="470">
        <v>45068</v>
      </c>
      <c r="B746" s="210" t="s">
        <v>776</v>
      </c>
      <c r="C746" s="581">
        <v>290000</v>
      </c>
      <c r="D746" s="581"/>
      <c r="E746" s="47"/>
      <c r="F746" s="764" t="s">
        <v>412</v>
      </c>
    </row>
    <row r="747" spans="1:9" s="338" customFormat="1" ht="16.5" customHeight="1">
      <c r="A747" s="470">
        <v>45070</v>
      </c>
      <c r="B747" s="210" t="s">
        <v>776</v>
      </c>
      <c r="C747" s="581">
        <v>10000</v>
      </c>
      <c r="D747" s="581"/>
      <c r="E747" s="47"/>
      <c r="F747" s="764" t="s">
        <v>412</v>
      </c>
    </row>
    <row r="748" spans="1:9" s="338" customFormat="1" ht="16.5" customHeight="1">
      <c r="A748" s="470">
        <v>45071</v>
      </c>
      <c r="B748" s="210" t="s">
        <v>776</v>
      </c>
      <c r="C748" s="581">
        <v>10000</v>
      </c>
      <c r="D748" s="581"/>
      <c r="E748" s="47"/>
      <c r="F748" s="764" t="s">
        <v>428</v>
      </c>
    </row>
    <row r="749" spans="1:9" s="338" customFormat="1" ht="16.5" customHeight="1">
      <c r="A749" s="470">
        <v>45076</v>
      </c>
      <c r="B749" s="210" t="s">
        <v>776</v>
      </c>
      <c r="C749" s="581">
        <v>50000</v>
      </c>
      <c r="D749" s="581"/>
      <c r="E749" s="47"/>
      <c r="F749" s="764" t="s">
        <v>747</v>
      </c>
    </row>
    <row r="750" spans="1:9" s="338" customFormat="1" ht="16.5" customHeight="1">
      <c r="A750" s="470">
        <v>45076</v>
      </c>
      <c r="B750" s="210" t="s">
        <v>776</v>
      </c>
      <c r="C750" s="581">
        <v>1230000</v>
      </c>
      <c r="D750" s="581"/>
      <c r="E750" s="47"/>
      <c r="F750" s="764" t="s">
        <v>412</v>
      </c>
      <c r="I750" s="531"/>
    </row>
    <row r="751" spans="1:9" s="338" customFormat="1" ht="16.5" customHeight="1">
      <c r="A751" s="470">
        <v>45076</v>
      </c>
      <c r="B751" s="210" t="s">
        <v>776</v>
      </c>
      <c r="C751" s="581">
        <v>100000</v>
      </c>
      <c r="D751" s="581"/>
      <c r="E751" s="47"/>
      <c r="F751" s="764" t="s">
        <v>414</v>
      </c>
    </row>
    <row r="752" spans="1:9" s="338" customFormat="1" ht="16.5" customHeight="1">
      <c r="A752" s="470">
        <v>45077</v>
      </c>
      <c r="B752" s="210" t="s">
        <v>776</v>
      </c>
      <c r="C752" s="581">
        <v>50000</v>
      </c>
      <c r="D752" s="581"/>
      <c r="E752" s="47"/>
      <c r="F752" s="764" t="s">
        <v>471</v>
      </c>
    </row>
    <row r="753" spans="1:6" s="338" customFormat="1" ht="16.5" customHeight="1">
      <c r="A753" s="470">
        <v>45077</v>
      </c>
      <c r="B753" s="210" t="s">
        <v>776</v>
      </c>
      <c r="C753" s="581">
        <v>10000</v>
      </c>
      <c r="D753" s="581"/>
      <c r="E753" s="47"/>
      <c r="F753" s="764" t="s">
        <v>470</v>
      </c>
    </row>
    <row r="754" spans="1:6" s="338" customFormat="1" ht="16.5" customHeight="1">
      <c r="A754" s="470">
        <v>45077</v>
      </c>
      <c r="B754" s="210" t="s">
        <v>776</v>
      </c>
      <c r="C754" s="581">
        <v>20000</v>
      </c>
      <c r="D754" s="581"/>
      <c r="E754" s="47"/>
      <c r="F754" s="764" t="s">
        <v>438</v>
      </c>
    </row>
    <row r="755" spans="1:6" s="338" customFormat="1" ht="16.5" customHeight="1">
      <c r="A755" s="470">
        <v>45077</v>
      </c>
      <c r="B755" s="210" t="s">
        <v>776</v>
      </c>
      <c r="C755" s="581">
        <v>20000</v>
      </c>
      <c r="D755" s="581"/>
      <c r="E755" s="47"/>
      <c r="F755" s="764" t="s">
        <v>469</v>
      </c>
    </row>
    <row r="756" spans="1:6" s="338" customFormat="1" ht="16.5" customHeight="1">
      <c r="A756" s="470">
        <v>45077</v>
      </c>
      <c r="B756" s="210" t="s">
        <v>177</v>
      </c>
      <c r="C756" s="581"/>
      <c r="D756" s="581">
        <v>42845</v>
      </c>
      <c r="E756" s="47"/>
      <c r="F756" s="764" t="s">
        <v>592</v>
      </c>
    </row>
    <row r="757" spans="1:6" s="338" customFormat="1" ht="16.5" customHeight="1">
      <c r="A757" s="470">
        <v>45077</v>
      </c>
      <c r="B757" s="465" t="s">
        <v>223</v>
      </c>
      <c r="C757" s="762">
        <f>SUM(C719:C756)</f>
        <v>5530000</v>
      </c>
      <c r="D757" s="762">
        <f>SUM(D719:D756)</f>
        <v>6592445</v>
      </c>
      <c r="E757" s="47"/>
      <c r="F757" s="220"/>
    </row>
    <row r="758" spans="1:6" s="338" customFormat="1" ht="16.5" customHeight="1">
      <c r="A758" s="470">
        <v>45078</v>
      </c>
      <c r="B758" s="210" t="s">
        <v>776</v>
      </c>
      <c r="C758" s="581">
        <v>30000</v>
      </c>
      <c r="D758" s="581"/>
      <c r="E758" s="47"/>
      <c r="F758" s="764" t="s">
        <v>411</v>
      </c>
    </row>
    <row r="759" spans="1:6" s="338" customFormat="1" ht="16.5" customHeight="1">
      <c r="A759" s="470">
        <v>45078</v>
      </c>
      <c r="B759" s="210" t="s">
        <v>776</v>
      </c>
      <c r="C759" s="581">
        <v>80000</v>
      </c>
      <c r="D759" s="581"/>
      <c r="E759" s="47"/>
      <c r="F759" s="764" t="s">
        <v>412</v>
      </c>
    </row>
    <row r="760" spans="1:6" s="338" customFormat="1" ht="16.5" customHeight="1">
      <c r="A760" s="470">
        <v>45081</v>
      </c>
      <c r="B760" s="210" t="s">
        <v>776</v>
      </c>
      <c r="C760" s="581">
        <v>10000</v>
      </c>
      <c r="D760" s="581"/>
      <c r="E760" s="47"/>
      <c r="F760" s="764" t="s">
        <v>413</v>
      </c>
    </row>
    <row r="761" spans="1:6" s="338" customFormat="1" ht="16.5" customHeight="1">
      <c r="A761" s="470">
        <v>45082</v>
      </c>
      <c r="B761" s="210" t="s">
        <v>776</v>
      </c>
      <c r="C761" s="581">
        <v>100000</v>
      </c>
      <c r="D761" s="581"/>
      <c r="E761" s="47"/>
      <c r="F761" s="764" t="s">
        <v>415</v>
      </c>
    </row>
    <row r="762" spans="1:6" s="338" customFormat="1" ht="16.5" customHeight="1">
      <c r="A762" s="470">
        <v>45082</v>
      </c>
      <c r="B762" s="210" t="s">
        <v>776</v>
      </c>
      <c r="C762" s="581">
        <v>250000</v>
      </c>
      <c r="D762" s="581"/>
      <c r="E762" s="47"/>
      <c r="F762" s="764" t="s">
        <v>412</v>
      </c>
    </row>
    <row r="763" spans="1:6" s="338" customFormat="1" ht="16.5" customHeight="1">
      <c r="A763" s="470">
        <v>45082</v>
      </c>
      <c r="B763" s="210" t="s">
        <v>847</v>
      </c>
      <c r="C763" s="581"/>
      <c r="D763" s="581">
        <v>55000</v>
      </c>
      <c r="E763" s="47"/>
      <c r="F763" s="764" t="s">
        <v>416</v>
      </c>
    </row>
    <row r="764" spans="1:6" s="338" customFormat="1" ht="16.5" customHeight="1">
      <c r="A764" s="470">
        <v>45084</v>
      </c>
      <c r="B764" s="210" t="s">
        <v>776</v>
      </c>
      <c r="C764" s="581">
        <v>495000</v>
      </c>
      <c r="D764" s="581"/>
      <c r="E764" s="47"/>
      <c r="F764" s="764" t="s">
        <v>412</v>
      </c>
    </row>
    <row r="765" spans="1:6" s="338" customFormat="1" ht="16.5" customHeight="1">
      <c r="A765" s="470">
        <v>45086</v>
      </c>
      <c r="B765" s="210" t="s">
        <v>776</v>
      </c>
      <c r="C765" s="581">
        <v>20000</v>
      </c>
      <c r="D765" s="581"/>
      <c r="E765" s="47"/>
      <c r="F765" s="764" t="s">
        <v>420</v>
      </c>
    </row>
    <row r="766" spans="1:6" s="338" customFormat="1" ht="16.5" customHeight="1">
      <c r="A766" s="470">
        <v>45086</v>
      </c>
      <c r="B766" s="210" t="s">
        <v>776</v>
      </c>
      <c r="C766" s="581">
        <v>20000</v>
      </c>
      <c r="D766" s="581"/>
      <c r="E766" s="47"/>
      <c r="F766" s="764" t="s">
        <v>412</v>
      </c>
    </row>
    <row r="767" spans="1:6" s="338" customFormat="1" ht="16.5" customHeight="1">
      <c r="A767" s="470">
        <v>45086</v>
      </c>
      <c r="B767" s="210" t="s">
        <v>776</v>
      </c>
      <c r="C767" s="581">
        <v>10000</v>
      </c>
      <c r="D767" s="581"/>
      <c r="E767" s="47"/>
      <c r="F767" s="764" t="s">
        <v>694</v>
      </c>
    </row>
    <row r="768" spans="1:6" s="338" customFormat="1" ht="16.5" customHeight="1">
      <c r="A768" s="470">
        <v>45086</v>
      </c>
      <c r="B768" s="210" t="s">
        <v>776</v>
      </c>
      <c r="C768" s="581">
        <v>20000</v>
      </c>
      <c r="D768" s="581"/>
      <c r="E768" s="47"/>
      <c r="F768" s="764" t="s">
        <v>618</v>
      </c>
    </row>
    <row r="769" spans="1:6" s="338" customFormat="1" ht="16.5" customHeight="1">
      <c r="A769" s="470">
        <v>45089</v>
      </c>
      <c r="B769" s="210" t="s">
        <v>776</v>
      </c>
      <c r="C769" s="581">
        <v>50000</v>
      </c>
      <c r="D769" s="581"/>
      <c r="E769" s="47"/>
      <c r="F769" s="764" t="s">
        <v>418</v>
      </c>
    </row>
    <row r="770" spans="1:6" s="338" customFormat="1" ht="16.5" customHeight="1">
      <c r="A770" s="470">
        <v>45089</v>
      </c>
      <c r="B770" s="210" t="s">
        <v>776</v>
      </c>
      <c r="C770" s="581">
        <v>30000</v>
      </c>
      <c r="D770" s="581"/>
      <c r="E770" s="47"/>
      <c r="F770" s="764" t="s">
        <v>571</v>
      </c>
    </row>
    <row r="771" spans="1:6" s="338" customFormat="1" ht="16.5" customHeight="1">
      <c r="A771" s="470">
        <v>45089</v>
      </c>
      <c r="B771" s="210" t="s">
        <v>776</v>
      </c>
      <c r="C771" s="581">
        <v>10000</v>
      </c>
      <c r="D771" s="581"/>
      <c r="E771" s="47"/>
      <c r="F771" s="764" t="s">
        <v>516</v>
      </c>
    </row>
    <row r="772" spans="1:6" s="338" customFormat="1" ht="16.5" customHeight="1">
      <c r="A772" s="470">
        <v>45089</v>
      </c>
      <c r="B772" s="210" t="s">
        <v>776</v>
      </c>
      <c r="C772" s="581">
        <v>10000</v>
      </c>
      <c r="D772" s="581"/>
      <c r="E772" s="47"/>
      <c r="F772" s="764" t="s">
        <v>421</v>
      </c>
    </row>
    <row r="773" spans="1:6" s="338" customFormat="1" ht="16.5" customHeight="1">
      <c r="A773" s="470">
        <v>45091</v>
      </c>
      <c r="B773" s="210" t="s">
        <v>776</v>
      </c>
      <c r="C773" s="581">
        <v>80000</v>
      </c>
      <c r="D773" s="581"/>
      <c r="E773" s="47"/>
      <c r="F773" s="764" t="s">
        <v>412</v>
      </c>
    </row>
    <row r="774" spans="1:6" s="338" customFormat="1" ht="16.5" customHeight="1">
      <c r="A774" s="470">
        <v>45092</v>
      </c>
      <c r="B774" s="210" t="s">
        <v>776</v>
      </c>
      <c r="C774" s="581">
        <v>50000</v>
      </c>
      <c r="D774" s="581"/>
      <c r="E774" s="47"/>
      <c r="F774" s="764" t="s">
        <v>626</v>
      </c>
    </row>
    <row r="775" spans="1:6" s="338" customFormat="1" ht="16.5" customHeight="1">
      <c r="A775" s="470">
        <v>45094</v>
      </c>
      <c r="B775" s="210" t="s">
        <v>846</v>
      </c>
      <c r="C775" s="581">
        <v>3363</v>
      </c>
      <c r="D775" s="581"/>
      <c r="E775" s="47"/>
      <c r="F775" s="764" t="s">
        <v>846</v>
      </c>
    </row>
    <row r="776" spans="1:6" s="338" customFormat="1" ht="16.5" customHeight="1">
      <c r="A776" s="470">
        <v>45095</v>
      </c>
      <c r="B776" s="210" t="s">
        <v>776</v>
      </c>
      <c r="C776" s="581">
        <v>30000</v>
      </c>
      <c r="D776" s="581"/>
      <c r="E776" s="47"/>
      <c r="F776" s="764" t="s">
        <v>437</v>
      </c>
    </row>
    <row r="777" spans="1:6" s="338" customFormat="1" ht="16.5" customHeight="1">
      <c r="A777" s="470">
        <v>45096</v>
      </c>
      <c r="B777" s="210" t="s">
        <v>776</v>
      </c>
      <c r="C777" s="581">
        <v>1205000</v>
      </c>
      <c r="D777" s="581"/>
      <c r="E777" s="47"/>
      <c r="F777" s="764" t="s">
        <v>412</v>
      </c>
    </row>
    <row r="778" spans="1:6" s="338" customFormat="1" ht="16.5" customHeight="1">
      <c r="A778" s="470">
        <v>45096</v>
      </c>
      <c r="B778" s="210" t="s">
        <v>776</v>
      </c>
      <c r="C778" s="581">
        <v>100000</v>
      </c>
      <c r="D778" s="581"/>
      <c r="E778" s="47"/>
      <c r="F778" s="764" t="s">
        <v>422</v>
      </c>
    </row>
    <row r="779" spans="1:6" s="338" customFormat="1" ht="16.5" customHeight="1">
      <c r="A779" s="470">
        <v>45097</v>
      </c>
      <c r="B779" s="210" t="s">
        <v>776</v>
      </c>
      <c r="C779" s="581">
        <v>20000</v>
      </c>
      <c r="D779" s="581"/>
      <c r="E779" s="47"/>
      <c r="F779" s="764" t="s">
        <v>426</v>
      </c>
    </row>
    <row r="780" spans="1:6" s="338" customFormat="1" ht="16.5" customHeight="1">
      <c r="A780" s="470">
        <v>45097</v>
      </c>
      <c r="B780" s="210" t="s">
        <v>776</v>
      </c>
      <c r="C780" s="581">
        <v>20000</v>
      </c>
      <c r="D780" s="581"/>
      <c r="E780" s="47"/>
      <c r="F780" s="764" t="s">
        <v>425</v>
      </c>
    </row>
    <row r="781" spans="1:6" s="338" customFormat="1" ht="16.5" customHeight="1">
      <c r="A781" s="470">
        <v>45098</v>
      </c>
      <c r="B781" s="210" t="s">
        <v>776</v>
      </c>
      <c r="C781" s="581">
        <v>30000</v>
      </c>
      <c r="D781" s="581"/>
      <c r="E781" s="47"/>
      <c r="F781" s="764" t="s">
        <v>412</v>
      </c>
    </row>
    <row r="782" spans="1:6" s="338" customFormat="1" ht="16.5" customHeight="1">
      <c r="A782" s="470">
        <v>45099</v>
      </c>
      <c r="B782" s="210" t="s">
        <v>776</v>
      </c>
      <c r="C782" s="581">
        <v>200000</v>
      </c>
      <c r="D782" s="581"/>
      <c r="E782" s="47"/>
      <c r="F782" s="764" t="s">
        <v>412</v>
      </c>
    </row>
    <row r="783" spans="1:6" s="338" customFormat="1" ht="16.5" customHeight="1">
      <c r="A783" s="470">
        <v>45099</v>
      </c>
      <c r="B783" s="210" t="s">
        <v>777</v>
      </c>
      <c r="C783" s="581"/>
      <c r="D783" s="581">
        <v>5227000</v>
      </c>
      <c r="E783" s="47"/>
      <c r="F783" s="764" t="s">
        <v>436</v>
      </c>
    </row>
    <row r="784" spans="1:6" s="338" customFormat="1" ht="16.5" customHeight="1">
      <c r="A784" s="470">
        <v>45100</v>
      </c>
      <c r="B784" s="210" t="s">
        <v>776</v>
      </c>
      <c r="C784" s="581">
        <v>70000</v>
      </c>
      <c r="D784" s="581"/>
      <c r="E784" s="47"/>
      <c r="F784" s="764" t="s">
        <v>412</v>
      </c>
    </row>
    <row r="785" spans="1:9" s="338" customFormat="1" ht="16.5" customHeight="1">
      <c r="A785" s="470">
        <v>45102</v>
      </c>
      <c r="B785" s="210" t="s">
        <v>843</v>
      </c>
      <c r="C785" s="581">
        <v>8669</v>
      </c>
      <c r="D785" s="581"/>
      <c r="E785" s="47"/>
      <c r="F785" s="764" t="s">
        <v>843</v>
      </c>
    </row>
    <row r="786" spans="1:9" s="338" customFormat="1" ht="16.5" customHeight="1">
      <c r="A786" s="470">
        <v>45102</v>
      </c>
      <c r="B786" s="210" t="s">
        <v>844</v>
      </c>
      <c r="C786" s="581"/>
      <c r="D786" s="581">
        <v>1210</v>
      </c>
      <c r="E786" s="47"/>
      <c r="F786" s="764" t="s">
        <v>844</v>
      </c>
    </row>
    <row r="787" spans="1:9" s="338" customFormat="1" ht="16.5" customHeight="1">
      <c r="A787" s="470">
        <v>45102</v>
      </c>
      <c r="B787" s="210" t="s">
        <v>845</v>
      </c>
      <c r="C787" s="581"/>
      <c r="D787" s="581">
        <v>120</v>
      </c>
      <c r="E787" s="47"/>
      <c r="F787" s="764" t="s">
        <v>845</v>
      </c>
    </row>
    <row r="788" spans="1:9" s="338" customFormat="1" ht="16.5" customHeight="1">
      <c r="A788" s="470">
        <v>45103</v>
      </c>
      <c r="B788" s="210" t="s">
        <v>776</v>
      </c>
      <c r="C788" s="581">
        <v>30000</v>
      </c>
      <c r="D788" s="581"/>
      <c r="E788" s="47"/>
      <c r="F788" s="764" t="s">
        <v>412</v>
      </c>
      <c r="I788" s="531"/>
    </row>
    <row r="789" spans="1:9" s="338" customFormat="1" ht="16.5" customHeight="1">
      <c r="A789" s="470">
        <v>45103</v>
      </c>
      <c r="B789" s="210" t="s">
        <v>776</v>
      </c>
      <c r="C789" s="581">
        <v>50000</v>
      </c>
      <c r="D789" s="581"/>
      <c r="E789" s="47"/>
      <c r="F789" s="764" t="s">
        <v>692</v>
      </c>
    </row>
    <row r="790" spans="1:9" s="338" customFormat="1" ht="16.5" customHeight="1">
      <c r="A790" s="470">
        <v>45104</v>
      </c>
      <c r="B790" s="210" t="s">
        <v>776</v>
      </c>
      <c r="C790" s="581">
        <v>50000</v>
      </c>
      <c r="D790" s="581"/>
      <c r="E790" s="47"/>
      <c r="F790" s="764" t="s">
        <v>747</v>
      </c>
    </row>
    <row r="791" spans="1:9" s="338" customFormat="1" ht="16.5" customHeight="1">
      <c r="A791" s="470">
        <v>45105</v>
      </c>
      <c r="B791" s="210" t="s">
        <v>776</v>
      </c>
      <c r="C791" s="581">
        <v>30000</v>
      </c>
      <c r="D791" s="581"/>
      <c r="E791" s="47"/>
      <c r="F791" s="764" t="s">
        <v>472</v>
      </c>
    </row>
    <row r="792" spans="1:9" s="338" customFormat="1" ht="16.5" customHeight="1">
      <c r="A792" s="470">
        <v>45105</v>
      </c>
      <c r="B792" s="210" t="s">
        <v>776</v>
      </c>
      <c r="C792" s="581">
        <v>1180000</v>
      </c>
      <c r="D792" s="581"/>
      <c r="E792" s="47"/>
      <c r="F792" s="764" t="s">
        <v>412</v>
      </c>
    </row>
    <row r="793" spans="1:9" s="338" customFormat="1" ht="16.5" customHeight="1">
      <c r="A793" s="470">
        <v>45106</v>
      </c>
      <c r="B793" s="210" t="s">
        <v>776</v>
      </c>
      <c r="C793" s="581">
        <v>10000</v>
      </c>
      <c r="D793" s="581"/>
      <c r="E793" s="47"/>
      <c r="F793" s="764" t="s">
        <v>428</v>
      </c>
    </row>
    <row r="794" spans="1:9" s="338" customFormat="1" ht="16.5" customHeight="1">
      <c r="A794" s="470">
        <v>45106</v>
      </c>
      <c r="B794" s="210" t="s">
        <v>776</v>
      </c>
      <c r="C794" s="581">
        <v>100000</v>
      </c>
      <c r="D794" s="581"/>
      <c r="E794" s="47"/>
      <c r="F794" s="764" t="s">
        <v>414</v>
      </c>
    </row>
    <row r="795" spans="1:9" s="338" customFormat="1" ht="16.5" customHeight="1">
      <c r="A795" s="470">
        <v>45106</v>
      </c>
      <c r="B795" s="210" t="s">
        <v>776</v>
      </c>
      <c r="C795" s="581">
        <v>10000</v>
      </c>
      <c r="D795" s="581"/>
      <c r="E795" s="47"/>
      <c r="F795" s="764" t="s">
        <v>412</v>
      </c>
    </row>
    <row r="796" spans="1:9" s="338" customFormat="1" ht="16.5" customHeight="1">
      <c r="A796" s="470">
        <v>45106</v>
      </c>
      <c r="B796" s="210" t="s">
        <v>776</v>
      </c>
      <c r="C796" s="581">
        <v>10000</v>
      </c>
      <c r="D796" s="581"/>
      <c r="E796" s="47"/>
      <c r="F796" s="764" t="s">
        <v>618</v>
      </c>
    </row>
    <row r="797" spans="1:9" s="338" customFormat="1" ht="16.5" customHeight="1">
      <c r="A797" s="470">
        <v>45107</v>
      </c>
      <c r="B797" s="210" t="s">
        <v>776</v>
      </c>
      <c r="C797" s="581">
        <v>50000</v>
      </c>
      <c r="D797" s="581"/>
      <c r="E797" s="47"/>
      <c r="F797" s="764" t="s">
        <v>471</v>
      </c>
    </row>
    <row r="798" spans="1:9" s="338" customFormat="1" ht="16.5" customHeight="1">
      <c r="A798" s="470">
        <v>45107</v>
      </c>
      <c r="B798" s="210" t="s">
        <v>776</v>
      </c>
      <c r="C798" s="581">
        <v>10000</v>
      </c>
      <c r="D798" s="581"/>
      <c r="E798" s="47"/>
      <c r="F798" s="764" t="s">
        <v>470</v>
      </c>
    </row>
    <row r="799" spans="1:9" s="338" customFormat="1" ht="16.5" customHeight="1">
      <c r="A799" s="470">
        <v>45107</v>
      </c>
      <c r="B799" s="210" t="s">
        <v>776</v>
      </c>
      <c r="C799" s="581">
        <v>20000</v>
      </c>
      <c r="D799" s="581"/>
      <c r="E799" s="47"/>
      <c r="F799" s="764" t="s">
        <v>438</v>
      </c>
    </row>
    <row r="800" spans="1:9" s="338" customFormat="1" ht="16.5" customHeight="1">
      <c r="A800" s="470">
        <v>45107</v>
      </c>
      <c r="B800" s="210" t="s">
        <v>776</v>
      </c>
      <c r="C800" s="581">
        <v>10000</v>
      </c>
      <c r="D800" s="581"/>
      <c r="E800" s="47"/>
      <c r="F800" s="764" t="s">
        <v>412</v>
      </c>
    </row>
    <row r="801" spans="1:6" s="338" customFormat="1" ht="16.5" customHeight="1">
      <c r="A801" s="470">
        <v>45107</v>
      </c>
      <c r="B801" s="210" t="s">
        <v>776</v>
      </c>
      <c r="C801" s="581">
        <v>20000</v>
      </c>
      <c r="D801" s="581"/>
      <c r="E801" s="47"/>
      <c r="F801" s="764" t="s">
        <v>469</v>
      </c>
    </row>
    <row r="802" spans="1:6" s="338" customFormat="1" ht="16.5" customHeight="1">
      <c r="A802" s="470">
        <v>45107</v>
      </c>
      <c r="B802" s="210" t="s">
        <v>847</v>
      </c>
      <c r="C802" s="581"/>
      <c r="D802" s="581">
        <v>43285</v>
      </c>
      <c r="E802" s="47"/>
      <c r="F802" s="764" t="s">
        <v>848</v>
      </c>
    </row>
    <row r="803" spans="1:6" s="338" customFormat="1" ht="16.5" customHeight="1">
      <c r="A803" s="470"/>
      <c r="B803" s="465" t="s">
        <v>223</v>
      </c>
      <c r="C803" s="762">
        <f>SUM(C758:C802)</f>
        <v>4532032</v>
      </c>
      <c r="D803" s="762">
        <f>SUM(D758:D802)</f>
        <v>5326615</v>
      </c>
      <c r="E803" s="47"/>
      <c r="F803" s="220"/>
    </row>
    <row r="804" spans="1:6" s="338" customFormat="1" ht="16.5" customHeight="1">
      <c r="A804" s="470">
        <v>45108</v>
      </c>
      <c r="B804" s="210" t="s">
        <v>776</v>
      </c>
      <c r="C804" s="581">
        <v>30000</v>
      </c>
      <c r="D804" s="581"/>
      <c r="E804" s="47"/>
      <c r="F804" s="764" t="s">
        <v>411</v>
      </c>
    </row>
    <row r="805" spans="1:6" s="338" customFormat="1" ht="16.5" customHeight="1">
      <c r="A805" s="470">
        <v>45110</v>
      </c>
      <c r="B805" s="210" t="s">
        <v>776</v>
      </c>
      <c r="C805" s="581">
        <v>60000</v>
      </c>
      <c r="D805" s="581"/>
      <c r="E805" s="47"/>
      <c r="F805" s="764" t="s">
        <v>412</v>
      </c>
    </row>
    <row r="806" spans="1:6" s="338" customFormat="1" ht="16.5" customHeight="1">
      <c r="A806" s="470">
        <v>45110</v>
      </c>
      <c r="B806" s="210" t="s">
        <v>776</v>
      </c>
      <c r="C806" s="581">
        <v>10000</v>
      </c>
      <c r="D806" s="581"/>
      <c r="E806" s="47"/>
      <c r="F806" s="764" t="s">
        <v>413</v>
      </c>
    </row>
    <row r="807" spans="1:6" s="338" customFormat="1" ht="16.5" customHeight="1">
      <c r="A807" s="470">
        <v>45111</v>
      </c>
      <c r="B807" s="210" t="s">
        <v>776</v>
      </c>
      <c r="C807" s="581">
        <v>1100000</v>
      </c>
      <c r="D807" s="581"/>
      <c r="E807" s="47"/>
      <c r="F807" s="764" t="s">
        <v>574</v>
      </c>
    </row>
    <row r="808" spans="1:6" s="338" customFormat="1" ht="16.5" customHeight="1">
      <c r="A808" s="470">
        <v>45112</v>
      </c>
      <c r="B808" s="210" t="s">
        <v>776</v>
      </c>
      <c r="C808" s="581">
        <v>100000</v>
      </c>
      <c r="D808" s="581"/>
      <c r="E808" s="47"/>
      <c r="F808" s="764" t="s">
        <v>415</v>
      </c>
    </row>
    <row r="809" spans="1:6" s="338" customFormat="1" ht="16.5" customHeight="1">
      <c r="A809" s="470">
        <v>45112</v>
      </c>
      <c r="B809" s="210" t="s">
        <v>776</v>
      </c>
      <c r="C809" s="581">
        <v>250000</v>
      </c>
      <c r="D809" s="581"/>
      <c r="E809" s="47"/>
      <c r="F809" s="764" t="s">
        <v>412</v>
      </c>
    </row>
    <row r="810" spans="1:6" s="338" customFormat="1" ht="16.5" customHeight="1">
      <c r="A810" s="470">
        <v>45112</v>
      </c>
      <c r="B810" s="210" t="s">
        <v>131</v>
      </c>
      <c r="C810" s="581"/>
      <c r="D810" s="581">
        <v>55000</v>
      </c>
      <c r="E810" s="47"/>
      <c r="F810" s="764" t="s">
        <v>416</v>
      </c>
    </row>
    <row r="811" spans="1:6" s="338" customFormat="1" ht="16.5" customHeight="1">
      <c r="A811" s="470">
        <v>45113</v>
      </c>
      <c r="B811" s="210" t="s">
        <v>776</v>
      </c>
      <c r="C811" s="581">
        <v>20000</v>
      </c>
      <c r="D811" s="581"/>
      <c r="E811" s="47"/>
      <c r="F811" s="764" t="s">
        <v>412</v>
      </c>
    </row>
    <row r="812" spans="1:6" s="338" customFormat="1" ht="16.5" customHeight="1">
      <c r="A812" s="470">
        <v>45113</v>
      </c>
      <c r="B812" s="210" t="s">
        <v>777</v>
      </c>
      <c r="C812" s="581"/>
      <c r="D812" s="581">
        <v>6000000</v>
      </c>
      <c r="E812" s="47"/>
      <c r="F812" s="764" t="s">
        <v>436</v>
      </c>
    </row>
    <row r="813" spans="1:6" s="338" customFormat="1" ht="16.5" customHeight="1">
      <c r="A813" s="470">
        <v>45113</v>
      </c>
      <c r="B813" s="210" t="s">
        <v>777</v>
      </c>
      <c r="C813" s="581"/>
      <c r="D813" s="581">
        <v>1856000</v>
      </c>
      <c r="E813" s="47"/>
      <c r="F813" s="764" t="s">
        <v>436</v>
      </c>
    </row>
    <row r="814" spans="1:6" s="338" customFormat="1" ht="16.5" customHeight="1">
      <c r="A814" s="470">
        <v>45114</v>
      </c>
      <c r="B814" s="210" t="s">
        <v>776</v>
      </c>
      <c r="C814" s="581">
        <v>475000</v>
      </c>
      <c r="D814" s="581"/>
      <c r="E814" s="47"/>
      <c r="F814" s="764" t="s">
        <v>412</v>
      </c>
    </row>
    <row r="815" spans="1:6" s="338" customFormat="1" ht="16.5" customHeight="1">
      <c r="A815" s="470">
        <v>45117</v>
      </c>
      <c r="B815" s="210" t="s">
        <v>776</v>
      </c>
      <c r="C815" s="581">
        <v>50000</v>
      </c>
      <c r="D815" s="581"/>
      <c r="E815" s="47"/>
      <c r="F815" s="764" t="s">
        <v>418</v>
      </c>
    </row>
    <row r="816" spans="1:6" s="338" customFormat="1" ht="16.5" customHeight="1">
      <c r="A816" s="470">
        <v>45117</v>
      </c>
      <c r="B816" s="210" t="s">
        <v>776</v>
      </c>
      <c r="C816" s="581">
        <v>10000</v>
      </c>
      <c r="D816" s="581"/>
      <c r="E816" s="47"/>
      <c r="F816" s="764" t="s">
        <v>516</v>
      </c>
    </row>
    <row r="817" spans="1:6" s="338" customFormat="1" ht="16.5" customHeight="1">
      <c r="A817" s="470">
        <v>45117</v>
      </c>
      <c r="B817" s="210" t="s">
        <v>776</v>
      </c>
      <c r="C817" s="581">
        <v>20000</v>
      </c>
      <c r="D817" s="581"/>
      <c r="E817" s="47"/>
      <c r="F817" s="764" t="s">
        <v>862</v>
      </c>
    </row>
    <row r="818" spans="1:6" s="338" customFormat="1" ht="16.5" customHeight="1">
      <c r="A818" s="470">
        <v>45117</v>
      </c>
      <c r="B818" s="210" t="s">
        <v>776</v>
      </c>
      <c r="C818" s="581">
        <v>10000</v>
      </c>
      <c r="D818" s="581"/>
      <c r="E818" s="47"/>
      <c r="F818" s="764" t="s">
        <v>421</v>
      </c>
    </row>
    <row r="819" spans="1:6" s="338" customFormat="1" ht="16.5" customHeight="1">
      <c r="A819" s="470">
        <v>45117</v>
      </c>
      <c r="B819" s="210" t="s">
        <v>776</v>
      </c>
      <c r="C819" s="581">
        <v>20000</v>
      </c>
      <c r="D819" s="581"/>
      <c r="E819" s="47"/>
      <c r="F819" s="764" t="s">
        <v>412</v>
      </c>
    </row>
    <row r="820" spans="1:6" s="338" customFormat="1" ht="16.5" customHeight="1">
      <c r="A820" s="470">
        <v>45118</v>
      </c>
      <c r="B820" s="210" t="s">
        <v>776</v>
      </c>
      <c r="C820" s="581">
        <v>30000</v>
      </c>
      <c r="D820" s="581"/>
      <c r="E820" s="47"/>
      <c r="F820" s="764" t="s">
        <v>571</v>
      </c>
    </row>
    <row r="821" spans="1:6" s="338" customFormat="1" ht="16.5" customHeight="1">
      <c r="A821" s="470">
        <v>45119</v>
      </c>
      <c r="B821" s="210" t="s">
        <v>776</v>
      </c>
      <c r="C821" s="581">
        <v>80000</v>
      </c>
      <c r="D821" s="581"/>
      <c r="E821" s="47"/>
      <c r="F821" s="764" t="s">
        <v>412</v>
      </c>
    </row>
    <row r="822" spans="1:6" s="338" customFormat="1" ht="16.5" customHeight="1">
      <c r="A822" s="470">
        <v>45124</v>
      </c>
      <c r="B822" s="210" t="s">
        <v>776</v>
      </c>
      <c r="C822" s="581">
        <v>50000</v>
      </c>
      <c r="D822" s="581"/>
      <c r="E822" s="47"/>
      <c r="F822" s="764" t="s">
        <v>626</v>
      </c>
    </row>
    <row r="823" spans="1:6" s="338" customFormat="1" ht="16.5" customHeight="1">
      <c r="A823" s="470">
        <v>45124</v>
      </c>
      <c r="B823" s="210" t="s">
        <v>776</v>
      </c>
      <c r="C823" s="581">
        <v>1000000</v>
      </c>
      <c r="D823" s="581"/>
      <c r="E823" s="47"/>
      <c r="F823" s="764" t="s">
        <v>853</v>
      </c>
    </row>
    <row r="824" spans="1:6" s="338" customFormat="1" ht="16.5" customHeight="1">
      <c r="A824" s="470">
        <v>45126</v>
      </c>
      <c r="B824" s="210" t="s">
        <v>776</v>
      </c>
      <c r="C824" s="581">
        <v>1215000</v>
      </c>
      <c r="D824" s="581"/>
      <c r="E824" s="47"/>
      <c r="F824" s="764" t="s">
        <v>412</v>
      </c>
    </row>
    <row r="825" spans="1:6" s="338" customFormat="1" ht="16.5" customHeight="1">
      <c r="A825" s="470">
        <v>45127</v>
      </c>
      <c r="B825" s="210" t="s">
        <v>776</v>
      </c>
      <c r="C825" s="581">
        <v>20000</v>
      </c>
      <c r="D825" s="581"/>
      <c r="E825" s="47"/>
      <c r="F825" s="764" t="s">
        <v>426</v>
      </c>
    </row>
    <row r="826" spans="1:6" s="338" customFormat="1" ht="16.5" customHeight="1">
      <c r="A826" s="470">
        <v>45127</v>
      </c>
      <c r="B826" s="210" t="s">
        <v>776</v>
      </c>
      <c r="C826" s="581">
        <v>20000</v>
      </c>
      <c r="D826" s="581"/>
      <c r="E826" s="47"/>
      <c r="F826" s="764" t="s">
        <v>425</v>
      </c>
    </row>
    <row r="827" spans="1:6" s="338" customFormat="1" ht="16.5" customHeight="1">
      <c r="A827" s="470">
        <v>45131</v>
      </c>
      <c r="B827" s="210" t="s">
        <v>776</v>
      </c>
      <c r="C827" s="581">
        <v>280000</v>
      </c>
      <c r="D827" s="581"/>
      <c r="E827" s="47"/>
      <c r="F827" s="764" t="s">
        <v>412</v>
      </c>
    </row>
    <row r="828" spans="1:6" s="338" customFormat="1" ht="16.5" customHeight="1">
      <c r="A828" s="470">
        <v>45131</v>
      </c>
      <c r="B828" s="210" t="s">
        <v>776</v>
      </c>
      <c r="C828" s="581">
        <v>100000</v>
      </c>
      <c r="D828" s="581"/>
      <c r="E828" s="47"/>
      <c r="F828" s="764" t="s">
        <v>422</v>
      </c>
    </row>
    <row r="829" spans="1:6" s="338" customFormat="1" ht="16.5" customHeight="1">
      <c r="A829" s="470">
        <v>45133</v>
      </c>
      <c r="B829" s="210" t="s">
        <v>776</v>
      </c>
      <c r="C829" s="581">
        <v>30000</v>
      </c>
      <c r="D829" s="581"/>
      <c r="E829" s="47"/>
      <c r="F829" s="764" t="s">
        <v>412</v>
      </c>
    </row>
    <row r="830" spans="1:6" s="338" customFormat="1" ht="16.5" customHeight="1">
      <c r="A830" s="470">
        <v>45133</v>
      </c>
      <c r="B830" s="210" t="s">
        <v>776</v>
      </c>
      <c r="C830" s="581">
        <v>50000</v>
      </c>
      <c r="D830" s="581"/>
      <c r="E830" s="47"/>
      <c r="F830" s="764" t="s">
        <v>573</v>
      </c>
    </row>
    <row r="831" spans="1:6" s="338" customFormat="1" ht="16.5" customHeight="1">
      <c r="A831" s="470">
        <v>45133</v>
      </c>
      <c r="B831" s="210" t="s">
        <v>776</v>
      </c>
      <c r="C831" s="581">
        <v>10000</v>
      </c>
      <c r="D831" s="581"/>
      <c r="E831" s="47"/>
      <c r="F831" s="764" t="s">
        <v>850</v>
      </c>
    </row>
    <row r="832" spans="1:6" s="338" customFormat="1" ht="16.5" customHeight="1">
      <c r="A832" s="470">
        <v>45133</v>
      </c>
      <c r="B832" s="210" t="s">
        <v>776</v>
      </c>
      <c r="C832" s="581">
        <v>10000</v>
      </c>
      <c r="D832" s="581"/>
      <c r="E832" s="47"/>
      <c r="F832" s="764" t="s">
        <v>851</v>
      </c>
    </row>
    <row r="833" spans="1:9" s="338" customFormat="1" ht="16.5" customHeight="1">
      <c r="A833" s="470">
        <v>45133</v>
      </c>
      <c r="B833" s="210" t="s">
        <v>776</v>
      </c>
      <c r="C833" s="581">
        <v>10000</v>
      </c>
      <c r="D833" s="581"/>
      <c r="E833" s="47"/>
      <c r="F833" s="764" t="s">
        <v>852</v>
      </c>
    </row>
    <row r="834" spans="1:9" s="338" customFormat="1" ht="16.5" customHeight="1">
      <c r="A834" s="470">
        <v>45134</v>
      </c>
      <c r="B834" s="210" t="s">
        <v>776</v>
      </c>
      <c r="C834" s="581">
        <v>50000</v>
      </c>
      <c r="D834" s="581"/>
      <c r="E834" s="47"/>
      <c r="F834" s="764" t="s">
        <v>747</v>
      </c>
    </row>
    <row r="835" spans="1:9" s="338" customFormat="1" ht="16.5" customHeight="1">
      <c r="A835" s="470">
        <v>45134</v>
      </c>
      <c r="B835" s="210" t="s">
        <v>776</v>
      </c>
      <c r="C835" s="581">
        <v>1110000</v>
      </c>
      <c r="D835" s="581"/>
      <c r="E835" s="47"/>
      <c r="F835" s="764" t="s">
        <v>412</v>
      </c>
      <c r="I835" s="531"/>
    </row>
    <row r="836" spans="1:9" s="338" customFormat="1" ht="16.5" customHeight="1">
      <c r="A836" s="470">
        <v>45134</v>
      </c>
      <c r="B836" s="210" t="s">
        <v>776</v>
      </c>
      <c r="C836" s="581">
        <v>10000</v>
      </c>
      <c r="D836" s="581"/>
      <c r="E836" s="47"/>
      <c r="F836" s="764" t="s">
        <v>694</v>
      </c>
    </row>
    <row r="837" spans="1:9" s="338" customFormat="1" ht="16.5" customHeight="1">
      <c r="A837" s="470">
        <v>45135</v>
      </c>
      <c r="B837" s="210" t="s">
        <v>776</v>
      </c>
      <c r="C837" s="581">
        <v>30000</v>
      </c>
      <c r="D837" s="581"/>
      <c r="E837" s="47"/>
      <c r="F837" s="764" t="s">
        <v>472</v>
      </c>
    </row>
    <row r="838" spans="1:9" s="338" customFormat="1" ht="16.5" customHeight="1">
      <c r="A838" s="470">
        <v>45135</v>
      </c>
      <c r="B838" s="210" t="s">
        <v>776</v>
      </c>
      <c r="C838" s="581">
        <v>70000</v>
      </c>
      <c r="D838" s="581"/>
      <c r="E838" s="47"/>
      <c r="F838" s="764" t="s">
        <v>412</v>
      </c>
    </row>
    <row r="839" spans="1:9" s="338" customFormat="1" ht="16.5" customHeight="1">
      <c r="A839" s="470">
        <v>45138</v>
      </c>
      <c r="B839" s="210" t="s">
        <v>776</v>
      </c>
      <c r="C839" s="581">
        <v>50000</v>
      </c>
      <c r="D839" s="581"/>
      <c r="E839" s="47"/>
      <c r="F839" s="764" t="s">
        <v>471</v>
      </c>
    </row>
    <row r="840" spans="1:9" s="338" customFormat="1" ht="16.5" customHeight="1">
      <c r="A840" s="470">
        <v>45138</v>
      </c>
      <c r="B840" s="210" t="s">
        <v>776</v>
      </c>
      <c r="C840" s="581">
        <v>10000</v>
      </c>
      <c r="D840" s="581"/>
      <c r="E840" s="47"/>
      <c r="F840" s="764" t="s">
        <v>470</v>
      </c>
    </row>
    <row r="841" spans="1:9" s="338" customFormat="1" ht="16.5" customHeight="1">
      <c r="A841" s="470">
        <v>45138</v>
      </c>
      <c r="B841" s="210" t="s">
        <v>776</v>
      </c>
      <c r="C841" s="581">
        <v>10000</v>
      </c>
      <c r="D841" s="581"/>
      <c r="E841" s="47"/>
      <c r="F841" s="764" t="s">
        <v>428</v>
      </c>
    </row>
    <row r="842" spans="1:9" s="338" customFormat="1" ht="16.5" customHeight="1">
      <c r="A842" s="470">
        <v>45138</v>
      </c>
      <c r="B842" s="210" t="s">
        <v>776</v>
      </c>
      <c r="C842" s="581">
        <v>20000</v>
      </c>
      <c r="D842" s="581"/>
      <c r="E842" s="47"/>
      <c r="F842" s="764" t="s">
        <v>412</v>
      </c>
    </row>
    <row r="843" spans="1:9" s="338" customFormat="1" ht="16.5" customHeight="1">
      <c r="A843" s="470">
        <v>45138</v>
      </c>
      <c r="B843" s="210" t="s">
        <v>776</v>
      </c>
      <c r="C843" s="581">
        <v>20000</v>
      </c>
      <c r="D843" s="581"/>
      <c r="E843" s="47"/>
      <c r="F843" s="764" t="s">
        <v>438</v>
      </c>
    </row>
    <row r="844" spans="1:9" s="338" customFormat="1" ht="16.5" customHeight="1">
      <c r="A844" s="470">
        <v>45138</v>
      </c>
      <c r="B844" s="210" t="s">
        <v>776</v>
      </c>
      <c r="C844" s="581">
        <v>20000</v>
      </c>
      <c r="D844" s="581"/>
      <c r="E844" s="47"/>
      <c r="F844" s="764" t="s">
        <v>469</v>
      </c>
    </row>
    <row r="845" spans="1:9" s="338" customFormat="1" ht="16.5" customHeight="1">
      <c r="A845" s="470">
        <v>45138</v>
      </c>
      <c r="B845" s="210" t="s">
        <v>131</v>
      </c>
      <c r="C845" s="581"/>
      <c r="D845" s="581">
        <v>42460</v>
      </c>
      <c r="E845" s="47"/>
      <c r="F845" s="764" t="s">
        <v>592</v>
      </c>
    </row>
    <row r="846" spans="1:9" s="338" customFormat="1" ht="16.5" customHeight="1">
      <c r="A846" s="470"/>
      <c r="B846" s="465" t="s">
        <v>223</v>
      </c>
      <c r="C846" s="762">
        <f>SUM(C804:C845)</f>
        <v>6460000</v>
      </c>
      <c r="D846" s="762">
        <f>SUM(D804:D845)</f>
        <v>7953460</v>
      </c>
      <c r="E846" s="47"/>
      <c r="F846" s="220"/>
    </row>
    <row r="847" spans="1:9" s="338" customFormat="1" ht="16.5" customHeight="1">
      <c r="A847" s="470">
        <v>45139</v>
      </c>
      <c r="B847" s="210" t="s">
        <v>776</v>
      </c>
      <c r="C847" s="581">
        <v>30000</v>
      </c>
      <c r="D847" s="581"/>
      <c r="E847" s="47"/>
      <c r="F847" s="764" t="s">
        <v>411</v>
      </c>
    </row>
    <row r="848" spans="1:9" s="338" customFormat="1" ht="16.5" customHeight="1">
      <c r="A848" s="470">
        <v>45140</v>
      </c>
      <c r="B848" s="210" t="s">
        <v>776</v>
      </c>
      <c r="C848" s="581">
        <v>60000</v>
      </c>
      <c r="D848" s="581"/>
      <c r="E848" s="47"/>
      <c r="F848" s="764" t="s">
        <v>412</v>
      </c>
    </row>
    <row r="849" spans="1:6" s="338" customFormat="1" ht="16.5" customHeight="1">
      <c r="A849" s="470">
        <v>45141</v>
      </c>
      <c r="B849" s="210" t="s">
        <v>776</v>
      </c>
      <c r="C849" s="581">
        <v>250000</v>
      </c>
      <c r="D849" s="581"/>
      <c r="E849" s="47"/>
      <c r="F849" s="764" t="s">
        <v>412</v>
      </c>
    </row>
    <row r="850" spans="1:6" s="338" customFormat="1" ht="16.5" customHeight="1">
      <c r="A850" s="470">
        <v>45141</v>
      </c>
      <c r="B850" s="210" t="s">
        <v>866</v>
      </c>
      <c r="C850" s="581"/>
      <c r="D850" s="581">
        <v>2144000</v>
      </c>
      <c r="E850" s="47"/>
      <c r="F850" s="764" t="s">
        <v>436</v>
      </c>
    </row>
    <row r="851" spans="1:6" s="338" customFormat="1" ht="16.5" customHeight="1">
      <c r="A851" s="470">
        <v>45141</v>
      </c>
      <c r="B851" s="210" t="s">
        <v>866</v>
      </c>
      <c r="C851" s="581"/>
      <c r="D851" s="581">
        <v>4000000</v>
      </c>
      <c r="E851" s="47"/>
      <c r="F851" s="764" t="s">
        <v>436</v>
      </c>
    </row>
    <row r="852" spans="1:6" s="338" customFormat="1" ht="16.5" customHeight="1">
      <c r="A852" s="470">
        <v>45143</v>
      </c>
      <c r="B852" s="210" t="s">
        <v>776</v>
      </c>
      <c r="C852" s="581">
        <v>10000</v>
      </c>
      <c r="D852" s="581"/>
      <c r="E852" s="47"/>
      <c r="F852" s="764" t="s">
        <v>413</v>
      </c>
    </row>
    <row r="853" spans="1:6" s="338" customFormat="1" ht="16.5" customHeight="1">
      <c r="A853" s="470">
        <v>45145</v>
      </c>
      <c r="B853" s="210" t="s">
        <v>776</v>
      </c>
      <c r="C853" s="581">
        <v>100000</v>
      </c>
      <c r="D853" s="581"/>
      <c r="E853" s="47"/>
      <c r="F853" s="764" t="s">
        <v>415</v>
      </c>
    </row>
    <row r="854" spans="1:6" s="338" customFormat="1" ht="16.5" customHeight="1">
      <c r="A854" s="470">
        <v>45145</v>
      </c>
      <c r="B854" s="210" t="s">
        <v>776</v>
      </c>
      <c r="C854" s="581">
        <v>20000</v>
      </c>
      <c r="D854" s="581"/>
      <c r="E854" s="47"/>
      <c r="F854" s="764" t="s">
        <v>412</v>
      </c>
    </row>
    <row r="855" spans="1:6" s="338" customFormat="1" ht="16.5" customHeight="1">
      <c r="A855" s="470">
        <v>45145</v>
      </c>
      <c r="B855" s="210" t="s">
        <v>867</v>
      </c>
      <c r="C855" s="581"/>
      <c r="D855" s="581">
        <v>55000</v>
      </c>
      <c r="E855" s="47"/>
      <c r="F855" s="764" t="s">
        <v>416</v>
      </c>
    </row>
    <row r="856" spans="1:6" s="338" customFormat="1" ht="16.5" customHeight="1">
      <c r="A856" s="470">
        <v>45146</v>
      </c>
      <c r="B856" s="210" t="s">
        <v>776</v>
      </c>
      <c r="C856" s="581">
        <v>100000</v>
      </c>
      <c r="D856" s="581"/>
      <c r="E856" s="47"/>
      <c r="F856" s="764" t="s">
        <v>414</v>
      </c>
    </row>
    <row r="857" spans="1:6" s="338" customFormat="1" ht="16.5" customHeight="1">
      <c r="A857" s="470">
        <v>45146</v>
      </c>
      <c r="B857" s="210" t="s">
        <v>776</v>
      </c>
      <c r="C857" s="581">
        <v>50000</v>
      </c>
      <c r="D857" s="581"/>
      <c r="E857" s="47"/>
      <c r="F857" s="764" t="s">
        <v>692</v>
      </c>
    </row>
    <row r="858" spans="1:6" s="338" customFormat="1" ht="16.5" customHeight="1">
      <c r="A858" s="470">
        <v>45147</v>
      </c>
      <c r="B858" s="210" t="s">
        <v>776</v>
      </c>
      <c r="C858" s="581">
        <v>490000</v>
      </c>
      <c r="D858" s="581"/>
      <c r="E858" s="47"/>
      <c r="F858" s="764" t="s">
        <v>412</v>
      </c>
    </row>
    <row r="859" spans="1:6" s="338" customFormat="1" ht="16.5" customHeight="1">
      <c r="A859" s="470">
        <v>45148</v>
      </c>
      <c r="B859" s="210" t="s">
        <v>776</v>
      </c>
      <c r="C859" s="581">
        <v>50000</v>
      </c>
      <c r="D859" s="581"/>
      <c r="E859" s="47"/>
      <c r="F859" s="764" t="s">
        <v>418</v>
      </c>
    </row>
    <row r="860" spans="1:6" s="338" customFormat="1" ht="16.5" customHeight="1">
      <c r="A860" s="470">
        <v>45148</v>
      </c>
      <c r="B860" s="210" t="s">
        <v>776</v>
      </c>
      <c r="C860" s="581">
        <v>10000</v>
      </c>
      <c r="D860" s="581"/>
      <c r="E860" s="47"/>
      <c r="F860" s="764" t="s">
        <v>516</v>
      </c>
    </row>
    <row r="861" spans="1:6" s="338" customFormat="1" ht="16.5" customHeight="1">
      <c r="A861" s="470">
        <v>45148</v>
      </c>
      <c r="B861" s="210" t="s">
        <v>776</v>
      </c>
      <c r="C861" s="581">
        <v>20000</v>
      </c>
      <c r="D861" s="581"/>
      <c r="E861" s="47"/>
      <c r="F861" s="764" t="s">
        <v>420</v>
      </c>
    </row>
    <row r="862" spans="1:6" s="338" customFormat="1" ht="16.5" customHeight="1">
      <c r="A862" s="470">
        <v>45148</v>
      </c>
      <c r="B862" s="210" t="s">
        <v>776</v>
      </c>
      <c r="C862" s="581">
        <v>10000</v>
      </c>
      <c r="D862" s="581"/>
      <c r="E862" s="47"/>
      <c r="F862" s="764" t="s">
        <v>421</v>
      </c>
    </row>
    <row r="863" spans="1:6" s="338" customFormat="1" ht="16.5" customHeight="1">
      <c r="A863" s="470">
        <v>45149</v>
      </c>
      <c r="B863" s="210" t="s">
        <v>776</v>
      </c>
      <c r="C863" s="581">
        <v>30000</v>
      </c>
      <c r="D863" s="581"/>
      <c r="E863" s="47"/>
      <c r="F863" s="764" t="s">
        <v>571</v>
      </c>
    </row>
    <row r="864" spans="1:6" s="338" customFormat="1" ht="16.5" customHeight="1">
      <c r="A864" s="470">
        <v>45149</v>
      </c>
      <c r="B864" s="210" t="s">
        <v>776</v>
      </c>
      <c r="C864" s="581">
        <v>1000000</v>
      </c>
      <c r="D864" s="581"/>
      <c r="E864" s="47"/>
      <c r="F864" s="764" t="s">
        <v>863</v>
      </c>
    </row>
    <row r="865" spans="1:9" s="338" customFormat="1" ht="16.5" customHeight="1">
      <c r="A865" s="470">
        <v>45152</v>
      </c>
      <c r="B865" s="210" t="s">
        <v>776</v>
      </c>
      <c r="C865" s="581">
        <v>80000</v>
      </c>
      <c r="D865" s="581"/>
      <c r="E865" s="47"/>
      <c r="F865" s="764" t="s">
        <v>412</v>
      </c>
    </row>
    <row r="866" spans="1:9" s="338" customFormat="1" ht="16.5" customHeight="1">
      <c r="A866" s="470">
        <v>45154</v>
      </c>
      <c r="B866" s="210" t="s">
        <v>776</v>
      </c>
      <c r="C866" s="581">
        <v>50000</v>
      </c>
      <c r="D866" s="581"/>
      <c r="E866" s="47"/>
      <c r="F866" s="764" t="s">
        <v>626</v>
      </c>
    </row>
    <row r="867" spans="1:9" s="338" customFormat="1" ht="16.5" customHeight="1">
      <c r="A867" s="470">
        <v>45156</v>
      </c>
      <c r="B867" s="210" t="s">
        <v>776</v>
      </c>
      <c r="C867" s="581">
        <v>1195000</v>
      </c>
      <c r="D867" s="581"/>
      <c r="E867" s="47"/>
      <c r="F867" s="764" t="s">
        <v>412</v>
      </c>
    </row>
    <row r="868" spans="1:9" s="338" customFormat="1" ht="16.5" customHeight="1">
      <c r="A868" s="470">
        <v>45159</v>
      </c>
      <c r="B868" s="210" t="s">
        <v>776</v>
      </c>
      <c r="C868" s="581">
        <v>20000</v>
      </c>
      <c r="D868" s="581"/>
      <c r="E868" s="47"/>
      <c r="F868" s="764" t="s">
        <v>426</v>
      </c>
    </row>
    <row r="869" spans="1:9" s="338" customFormat="1" ht="16.5" customHeight="1">
      <c r="A869" s="470">
        <v>45159</v>
      </c>
      <c r="B869" s="210" t="s">
        <v>776</v>
      </c>
      <c r="C869" s="581">
        <v>20000</v>
      </c>
      <c r="D869" s="581"/>
      <c r="E869" s="47"/>
      <c r="F869" s="764" t="s">
        <v>425</v>
      </c>
    </row>
    <row r="870" spans="1:9" s="338" customFormat="1" ht="16.5" customHeight="1">
      <c r="A870" s="470">
        <v>45159</v>
      </c>
      <c r="B870" s="210" t="s">
        <v>776</v>
      </c>
      <c r="C870" s="581">
        <v>100000</v>
      </c>
      <c r="D870" s="581"/>
      <c r="E870" s="47"/>
      <c r="F870" s="764" t="s">
        <v>422</v>
      </c>
    </row>
    <row r="871" spans="1:9" s="338" customFormat="1" ht="16.5" customHeight="1">
      <c r="A871" s="470">
        <v>45159</v>
      </c>
      <c r="B871" s="210" t="s">
        <v>776</v>
      </c>
      <c r="C871" s="581">
        <v>30000</v>
      </c>
      <c r="D871" s="581"/>
      <c r="E871" s="47"/>
      <c r="F871" s="764" t="s">
        <v>412</v>
      </c>
    </row>
    <row r="872" spans="1:9" s="338" customFormat="1" ht="16.5" customHeight="1">
      <c r="A872" s="470">
        <v>45159</v>
      </c>
      <c r="B872" s="210" t="s">
        <v>776</v>
      </c>
      <c r="C872" s="581">
        <v>10000</v>
      </c>
      <c r="D872" s="581"/>
      <c r="E872" s="47"/>
      <c r="F872" s="764" t="s">
        <v>694</v>
      </c>
    </row>
    <row r="873" spans="1:9" s="338" customFormat="1" ht="16.5" customHeight="1">
      <c r="A873" s="470">
        <v>45161</v>
      </c>
      <c r="B873" s="210" t="s">
        <v>776</v>
      </c>
      <c r="C873" s="581">
        <v>270000</v>
      </c>
      <c r="D873" s="581"/>
      <c r="E873" s="47"/>
      <c r="F873" s="764" t="s">
        <v>412</v>
      </c>
    </row>
    <row r="874" spans="1:9" s="338" customFormat="1" ht="16.5" customHeight="1">
      <c r="A874" s="470">
        <v>45162</v>
      </c>
      <c r="B874" s="210" t="s">
        <v>776</v>
      </c>
      <c r="C874" s="581">
        <v>20000</v>
      </c>
      <c r="D874" s="581"/>
      <c r="E874" s="47"/>
      <c r="F874" s="764" t="s">
        <v>412</v>
      </c>
    </row>
    <row r="875" spans="1:9" s="338" customFormat="1" ht="16.5" customHeight="1">
      <c r="A875" s="470">
        <v>45163</v>
      </c>
      <c r="B875" s="210" t="s">
        <v>776</v>
      </c>
      <c r="C875" s="581">
        <v>10000</v>
      </c>
      <c r="D875" s="581"/>
      <c r="E875" s="47"/>
      <c r="F875" s="764" t="s">
        <v>412</v>
      </c>
    </row>
    <row r="876" spans="1:9" s="338" customFormat="1" ht="16.5" customHeight="1">
      <c r="A876" s="470">
        <v>45166</v>
      </c>
      <c r="B876" s="210" t="s">
        <v>776</v>
      </c>
      <c r="C876" s="581">
        <v>30000</v>
      </c>
      <c r="D876" s="581"/>
      <c r="E876" s="47"/>
      <c r="F876" s="764" t="s">
        <v>472</v>
      </c>
    </row>
    <row r="877" spans="1:9" s="338" customFormat="1" ht="16.5" customHeight="1">
      <c r="A877" s="470">
        <v>45166</v>
      </c>
      <c r="B877" s="210" t="s">
        <v>776</v>
      </c>
      <c r="C877" s="581">
        <v>50000</v>
      </c>
      <c r="D877" s="581"/>
      <c r="E877" s="47"/>
      <c r="F877" s="764" t="s">
        <v>747</v>
      </c>
      <c r="I877" s="531"/>
    </row>
    <row r="878" spans="1:9" s="338" customFormat="1" ht="16.5" customHeight="1">
      <c r="A878" s="470">
        <v>45166</v>
      </c>
      <c r="B878" s="210" t="s">
        <v>776</v>
      </c>
      <c r="C878" s="581">
        <v>1090000</v>
      </c>
      <c r="D878" s="581"/>
      <c r="E878" s="47"/>
      <c r="F878" s="764" t="s">
        <v>412</v>
      </c>
    </row>
    <row r="879" spans="1:9" s="338" customFormat="1" ht="16.5" customHeight="1">
      <c r="A879" s="470">
        <v>45167</v>
      </c>
      <c r="B879" s="210" t="s">
        <v>776</v>
      </c>
      <c r="C879" s="581">
        <v>10000</v>
      </c>
      <c r="D879" s="581"/>
      <c r="E879" s="47"/>
      <c r="F879" s="764" t="s">
        <v>428</v>
      </c>
    </row>
    <row r="880" spans="1:9" s="338" customFormat="1" ht="16.5" customHeight="1">
      <c r="A880" s="470">
        <v>45168</v>
      </c>
      <c r="B880" s="210" t="s">
        <v>776</v>
      </c>
      <c r="C880" s="581">
        <v>100000</v>
      </c>
      <c r="D880" s="581"/>
      <c r="E880" s="47"/>
      <c r="F880" s="764" t="s">
        <v>414</v>
      </c>
    </row>
    <row r="881" spans="1:6" s="338" customFormat="1" ht="16.5" customHeight="1">
      <c r="A881" s="470">
        <v>45168</v>
      </c>
      <c r="B881" s="210" t="s">
        <v>776</v>
      </c>
      <c r="C881" s="581">
        <v>140000</v>
      </c>
      <c r="D881" s="581"/>
      <c r="E881" s="47"/>
      <c r="F881" s="764" t="s">
        <v>412</v>
      </c>
    </row>
    <row r="882" spans="1:6" s="338" customFormat="1" ht="16.5" customHeight="1">
      <c r="A882" s="470">
        <v>45169</v>
      </c>
      <c r="B882" s="210" t="s">
        <v>776</v>
      </c>
      <c r="C882" s="581">
        <v>50000</v>
      </c>
      <c r="D882" s="581"/>
      <c r="E882" s="47"/>
      <c r="F882" s="764" t="s">
        <v>471</v>
      </c>
    </row>
    <row r="883" spans="1:6" s="338" customFormat="1" ht="16.5" customHeight="1">
      <c r="A883" s="470">
        <v>45169</v>
      </c>
      <c r="B883" s="210" t="s">
        <v>776</v>
      </c>
      <c r="C883" s="581">
        <v>10000</v>
      </c>
      <c r="D883" s="581"/>
      <c r="E883" s="47"/>
      <c r="F883" s="764" t="s">
        <v>470</v>
      </c>
    </row>
    <row r="884" spans="1:6" s="338" customFormat="1" ht="16.5" customHeight="1">
      <c r="A884" s="470">
        <v>45169</v>
      </c>
      <c r="B884" s="210" t="s">
        <v>776</v>
      </c>
      <c r="C884" s="581">
        <v>20000</v>
      </c>
      <c r="D884" s="581"/>
      <c r="E884" s="47"/>
      <c r="F884" s="764" t="s">
        <v>438</v>
      </c>
    </row>
    <row r="885" spans="1:6" s="338" customFormat="1" ht="16.5" customHeight="1">
      <c r="A885" s="470">
        <v>45169</v>
      </c>
      <c r="B885" s="210" t="s">
        <v>776</v>
      </c>
      <c r="C885" s="581">
        <v>20000</v>
      </c>
      <c r="D885" s="581"/>
      <c r="E885" s="47"/>
      <c r="F885" s="764" t="s">
        <v>469</v>
      </c>
    </row>
    <row r="886" spans="1:6" s="338" customFormat="1" ht="16.5" customHeight="1">
      <c r="A886" s="470">
        <v>45169</v>
      </c>
      <c r="B886" s="210" t="s">
        <v>864</v>
      </c>
      <c r="C886" s="581"/>
      <c r="D886" s="581">
        <v>42185</v>
      </c>
      <c r="E886" s="47"/>
      <c r="F886" s="764" t="s">
        <v>865</v>
      </c>
    </row>
    <row r="887" spans="1:6" s="338" customFormat="1" ht="16.5" customHeight="1">
      <c r="A887" s="470"/>
      <c r="B887" s="465" t="s">
        <v>223</v>
      </c>
      <c r="C887" s="762">
        <f>SUM(C847:C886)</f>
        <v>5555000</v>
      </c>
      <c r="D887" s="762">
        <f>SUM(D847:D886)</f>
        <v>6241185</v>
      </c>
      <c r="E887" s="47"/>
      <c r="F887" s="220"/>
    </row>
    <row r="888" spans="1:6" s="338" customFormat="1" ht="16.5" customHeight="1">
      <c r="A888" s="470">
        <v>45170</v>
      </c>
      <c r="B888" s="210" t="s">
        <v>776</v>
      </c>
      <c r="C888" s="581">
        <v>20000</v>
      </c>
      <c r="D888" s="581"/>
      <c r="E888" s="47"/>
      <c r="F888" s="764" t="s">
        <v>427</v>
      </c>
    </row>
    <row r="889" spans="1:6" s="338" customFormat="1" ht="16.5" customHeight="1">
      <c r="A889" s="470">
        <v>45170</v>
      </c>
      <c r="B889" s="210" t="s">
        <v>776</v>
      </c>
      <c r="C889" s="581">
        <v>30000</v>
      </c>
      <c r="D889" s="581"/>
      <c r="E889" s="47"/>
      <c r="F889" s="764" t="s">
        <v>411</v>
      </c>
    </row>
    <row r="890" spans="1:6" s="338" customFormat="1" ht="16.5" customHeight="1">
      <c r="A890" s="470">
        <v>45170</v>
      </c>
      <c r="B890" s="210" t="s">
        <v>776</v>
      </c>
      <c r="C890" s="581">
        <v>60000</v>
      </c>
      <c r="D890" s="581"/>
      <c r="E890" s="47"/>
      <c r="F890" s="764" t="s">
        <v>412</v>
      </c>
    </row>
    <row r="891" spans="1:6" s="338" customFormat="1" ht="16.5" customHeight="1">
      <c r="A891" s="470">
        <v>45172</v>
      </c>
      <c r="B891" s="210" t="s">
        <v>20</v>
      </c>
      <c r="C891" s="581">
        <v>30000</v>
      </c>
      <c r="D891" s="581"/>
      <c r="E891" s="47"/>
      <c r="F891" s="764" t="s">
        <v>437</v>
      </c>
    </row>
    <row r="892" spans="1:6" s="338" customFormat="1" ht="16.5" customHeight="1">
      <c r="A892" s="470">
        <v>45173</v>
      </c>
      <c r="B892" s="210" t="s">
        <v>20</v>
      </c>
      <c r="C892" s="581">
        <v>250000</v>
      </c>
      <c r="D892" s="581"/>
      <c r="E892" s="47"/>
      <c r="F892" s="764" t="s">
        <v>412</v>
      </c>
    </row>
    <row r="893" spans="1:6" s="338" customFormat="1" ht="16.5" customHeight="1">
      <c r="A893" s="470">
        <v>45173</v>
      </c>
      <c r="B893" s="210" t="s">
        <v>776</v>
      </c>
      <c r="C893" s="581">
        <v>10000</v>
      </c>
      <c r="D893" s="581"/>
      <c r="E893" s="47"/>
      <c r="F893" s="764" t="s">
        <v>413</v>
      </c>
    </row>
    <row r="894" spans="1:6" s="338" customFormat="1" ht="16.5" customHeight="1">
      <c r="A894" s="470">
        <v>45174</v>
      </c>
      <c r="B894" s="210" t="s">
        <v>776</v>
      </c>
      <c r="C894" s="581">
        <v>100000</v>
      </c>
      <c r="D894" s="581"/>
      <c r="E894" s="47"/>
      <c r="F894" s="764" t="s">
        <v>415</v>
      </c>
    </row>
    <row r="895" spans="1:6" s="338" customFormat="1" ht="16.5" customHeight="1">
      <c r="A895" s="470">
        <v>45174</v>
      </c>
      <c r="B895" s="210" t="s">
        <v>131</v>
      </c>
      <c r="C895" s="581"/>
      <c r="D895" s="581">
        <v>55440</v>
      </c>
      <c r="E895" s="47"/>
      <c r="F895" s="764" t="s">
        <v>416</v>
      </c>
    </row>
    <row r="896" spans="1:6" s="338" customFormat="1" ht="16.5" customHeight="1">
      <c r="A896" s="470">
        <v>45175</v>
      </c>
      <c r="B896" s="210" t="s">
        <v>776</v>
      </c>
      <c r="C896" s="581">
        <v>20000</v>
      </c>
      <c r="D896" s="581"/>
      <c r="E896" s="47"/>
      <c r="F896" s="764" t="s">
        <v>412</v>
      </c>
    </row>
    <row r="897" spans="1:6" s="338" customFormat="1" ht="16.5" customHeight="1">
      <c r="A897" s="470">
        <v>45176</v>
      </c>
      <c r="B897" s="210" t="s">
        <v>776</v>
      </c>
      <c r="C897" s="581">
        <v>470000</v>
      </c>
      <c r="D897" s="581"/>
      <c r="E897" s="47"/>
      <c r="F897" s="764" t="s">
        <v>412</v>
      </c>
    </row>
    <row r="898" spans="1:6" s="338" customFormat="1" ht="16.5" customHeight="1">
      <c r="A898" s="470">
        <v>45177</v>
      </c>
      <c r="B898" s="210" t="s">
        <v>776</v>
      </c>
      <c r="C898" s="581">
        <v>100000</v>
      </c>
      <c r="D898" s="581"/>
      <c r="E898" s="47"/>
      <c r="F898" s="764" t="s">
        <v>417</v>
      </c>
    </row>
    <row r="899" spans="1:6" s="338" customFormat="1" ht="16.5" customHeight="1">
      <c r="A899" s="470">
        <v>45180</v>
      </c>
      <c r="B899" s="210" t="s">
        <v>776</v>
      </c>
      <c r="C899" s="581">
        <v>30000</v>
      </c>
      <c r="D899" s="581"/>
      <c r="E899" s="47"/>
      <c r="F899" s="764" t="s">
        <v>571</v>
      </c>
    </row>
    <row r="900" spans="1:6" s="338" customFormat="1" ht="16.5" customHeight="1">
      <c r="A900" s="470">
        <v>45180</v>
      </c>
      <c r="B900" s="210" t="s">
        <v>776</v>
      </c>
      <c r="C900" s="581">
        <v>10000</v>
      </c>
      <c r="D900" s="581"/>
      <c r="E900" s="47"/>
      <c r="F900" s="764" t="s">
        <v>516</v>
      </c>
    </row>
    <row r="901" spans="1:6" s="338" customFormat="1" ht="16.5" customHeight="1">
      <c r="A901" s="470">
        <v>45180</v>
      </c>
      <c r="B901" s="210" t="s">
        <v>776</v>
      </c>
      <c r="C901" s="581">
        <v>20000</v>
      </c>
      <c r="D901" s="581"/>
      <c r="E901" s="47"/>
      <c r="F901" s="764" t="s">
        <v>420</v>
      </c>
    </row>
    <row r="902" spans="1:6" s="338" customFormat="1" ht="16.5" customHeight="1">
      <c r="A902" s="470">
        <v>45180</v>
      </c>
      <c r="B902" s="210" t="s">
        <v>776</v>
      </c>
      <c r="C902" s="581">
        <v>10000</v>
      </c>
      <c r="D902" s="581"/>
      <c r="E902" s="47"/>
      <c r="F902" s="764" t="s">
        <v>421</v>
      </c>
    </row>
    <row r="903" spans="1:6" s="338" customFormat="1" ht="16.5" customHeight="1">
      <c r="A903" s="470">
        <v>45180</v>
      </c>
      <c r="B903" s="210" t="s">
        <v>776</v>
      </c>
      <c r="C903" s="581">
        <v>20000</v>
      </c>
      <c r="D903" s="581"/>
      <c r="E903" s="47"/>
      <c r="F903" s="764" t="s">
        <v>412</v>
      </c>
    </row>
    <row r="904" spans="1:6" s="338" customFormat="1" ht="16.5" customHeight="1">
      <c r="A904" s="470">
        <v>45182</v>
      </c>
      <c r="B904" s="210" t="s">
        <v>776</v>
      </c>
      <c r="C904" s="581">
        <v>80000</v>
      </c>
      <c r="D904" s="581"/>
      <c r="E904" s="47"/>
      <c r="F904" s="764" t="s">
        <v>412</v>
      </c>
    </row>
    <row r="905" spans="1:6" s="338" customFormat="1" ht="16.5" customHeight="1">
      <c r="A905" s="470">
        <v>45182</v>
      </c>
      <c r="B905" s="210" t="s">
        <v>776</v>
      </c>
      <c r="C905" s="581">
        <v>10000</v>
      </c>
      <c r="D905" s="581"/>
      <c r="E905" s="47"/>
      <c r="F905" s="764" t="s">
        <v>694</v>
      </c>
    </row>
    <row r="906" spans="1:6" s="338" customFormat="1" ht="16.5" customHeight="1">
      <c r="A906" s="470">
        <v>45182</v>
      </c>
      <c r="B906" s="210" t="s">
        <v>877</v>
      </c>
      <c r="C906" s="581"/>
      <c r="D906" s="581">
        <v>5000000</v>
      </c>
      <c r="E906" s="47"/>
      <c r="F906" s="764" t="s">
        <v>436</v>
      </c>
    </row>
    <row r="907" spans="1:6" s="338" customFormat="1" ht="16.5" customHeight="1">
      <c r="A907" s="470">
        <v>45182</v>
      </c>
      <c r="B907" s="210" t="s">
        <v>877</v>
      </c>
      <c r="C907" s="581"/>
      <c r="D907" s="581">
        <v>2552000</v>
      </c>
      <c r="E907" s="47"/>
      <c r="F907" s="764" t="s">
        <v>436</v>
      </c>
    </row>
    <row r="908" spans="1:6" s="338" customFormat="1" ht="16.5" customHeight="1">
      <c r="A908" s="470">
        <v>45182</v>
      </c>
      <c r="B908" s="210" t="s">
        <v>877</v>
      </c>
      <c r="C908" s="581"/>
      <c r="D908" s="581">
        <v>3500000</v>
      </c>
      <c r="E908" s="47"/>
      <c r="F908" s="764" t="s">
        <v>436</v>
      </c>
    </row>
    <row r="909" spans="1:6" s="338" customFormat="1" ht="16.5" customHeight="1">
      <c r="A909" s="470">
        <v>45184</v>
      </c>
      <c r="B909" s="210" t="s">
        <v>776</v>
      </c>
      <c r="C909" s="581">
        <v>50000</v>
      </c>
      <c r="D909" s="581"/>
      <c r="E909" s="47"/>
      <c r="F909" s="764" t="s">
        <v>626</v>
      </c>
    </row>
    <row r="910" spans="1:6" s="338" customFormat="1" ht="16.5" customHeight="1">
      <c r="A910" s="470">
        <v>45187</v>
      </c>
      <c r="B910" s="210" t="s">
        <v>776</v>
      </c>
      <c r="C910" s="581">
        <v>10000</v>
      </c>
      <c r="D910" s="581"/>
      <c r="E910" s="47"/>
      <c r="F910" s="764" t="s">
        <v>875</v>
      </c>
    </row>
    <row r="911" spans="1:6" s="338" customFormat="1" ht="16.5" customHeight="1">
      <c r="A911" s="470">
        <v>45187</v>
      </c>
      <c r="B911" s="210" t="s">
        <v>776</v>
      </c>
      <c r="C911" s="581">
        <v>1195000</v>
      </c>
      <c r="D911" s="581"/>
      <c r="E911" s="47"/>
      <c r="F911" s="764" t="s">
        <v>412</v>
      </c>
    </row>
    <row r="912" spans="1:6" s="338" customFormat="1" ht="16.5" customHeight="1">
      <c r="A912" s="470">
        <v>45188</v>
      </c>
      <c r="B912" s="210" t="s">
        <v>776</v>
      </c>
      <c r="C912" s="581">
        <v>100000</v>
      </c>
      <c r="D912" s="581"/>
      <c r="E912" s="47"/>
      <c r="F912" s="764" t="s">
        <v>876</v>
      </c>
    </row>
    <row r="913" spans="1:9" s="338" customFormat="1" ht="16.5" customHeight="1">
      <c r="A913" s="470">
        <v>45189</v>
      </c>
      <c r="B913" s="210" t="s">
        <v>776</v>
      </c>
      <c r="C913" s="581">
        <v>20000</v>
      </c>
      <c r="D913" s="581"/>
      <c r="E913" s="47"/>
      <c r="F913" s="764" t="s">
        <v>426</v>
      </c>
    </row>
    <row r="914" spans="1:9" s="338" customFormat="1" ht="16.5" customHeight="1">
      <c r="A914" s="470">
        <v>45189</v>
      </c>
      <c r="B914" s="210" t="s">
        <v>776</v>
      </c>
      <c r="C914" s="581">
        <v>20000</v>
      </c>
      <c r="D914" s="581"/>
      <c r="E914" s="47"/>
      <c r="F914" s="764" t="s">
        <v>425</v>
      </c>
    </row>
    <row r="915" spans="1:9" s="338" customFormat="1" ht="16.5" customHeight="1">
      <c r="A915" s="470">
        <v>45189</v>
      </c>
      <c r="B915" s="210" t="s">
        <v>776</v>
      </c>
      <c r="C915" s="581">
        <v>40000</v>
      </c>
      <c r="D915" s="581"/>
      <c r="E915" s="47"/>
      <c r="F915" s="764" t="s">
        <v>412</v>
      </c>
    </row>
    <row r="916" spans="1:9" s="338" customFormat="1" ht="16.5" customHeight="1">
      <c r="A916" s="470">
        <v>45191</v>
      </c>
      <c r="B916" s="210" t="s">
        <v>776</v>
      </c>
      <c r="C916" s="581">
        <v>200000</v>
      </c>
      <c r="D916" s="581"/>
      <c r="E916" s="47"/>
      <c r="F916" s="764" t="s">
        <v>412</v>
      </c>
    </row>
    <row r="917" spans="1:9" s="338" customFormat="1" ht="16.5" customHeight="1">
      <c r="A917" s="470">
        <v>45191</v>
      </c>
      <c r="B917" s="210" t="s">
        <v>776</v>
      </c>
      <c r="C917" s="581">
        <v>100000</v>
      </c>
      <c r="D917" s="581"/>
      <c r="E917" s="47"/>
      <c r="F917" s="764" t="s">
        <v>422</v>
      </c>
    </row>
    <row r="918" spans="1:9" s="338" customFormat="1" ht="16.5" customHeight="1">
      <c r="A918" s="470">
        <v>45193</v>
      </c>
      <c r="B918" s="210" t="s">
        <v>776</v>
      </c>
      <c r="C918" s="581">
        <v>30000</v>
      </c>
      <c r="D918" s="581"/>
      <c r="E918" s="47"/>
      <c r="F918" s="764" t="s">
        <v>437</v>
      </c>
      <c r="I918" s="531"/>
    </row>
    <row r="919" spans="1:9" s="338" customFormat="1" ht="16.5" customHeight="1">
      <c r="A919" s="470">
        <v>45194</v>
      </c>
      <c r="B919" s="210" t="s">
        <v>776</v>
      </c>
      <c r="C919" s="581">
        <v>90000</v>
      </c>
      <c r="D919" s="581"/>
      <c r="E919" s="47"/>
      <c r="F919" s="764" t="s">
        <v>412</v>
      </c>
    </row>
    <row r="920" spans="1:9" s="338" customFormat="1" ht="16.5" customHeight="1">
      <c r="A920" s="470">
        <v>45194</v>
      </c>
      <c r="B920" s="210" t="s">
        <v>877</v>
      </c>
      <c r="C920" s="581"/>
      <c r="D920" s="581">
        <v>2500000</v>
      </c>
      <c r="E920" s="47"/>
      <c r="F920" s="764" t="s">
        <v>436</v>
      </c>
    </row>
    <row r="921" spans="1:9" s="338" customFormat="1" ht="16.5" customHeight="1">
      <c r="A921" s="470">
        <v>45196</v>
      </c>
      <c r="B921" s="210" t="s">
        <v>776</v>
      </c>
      <c r="C921" s="581">
        <v>100000</v>
      </c>
      <c r="D921" s="581"/>
      <c r="E921" s="47"/>
      <c r="F921" s="764" t="s">
        <v>414</v>
      </c>
    </row>
    <row r="922" spans="1:9" s="338" customFormat="1" ht="16.5" customHeight="1">
      <c r="A922" s="470">
        <v>45196</v>
      </c>
      <c r="B922" s="210" t="s">
        <v>776</v>
      </c>
      <c r="C922" s="581">
        <v>50000</v>
      </c>
      <c r="D922" s="581"/>
      <c r="E922" s="47"/>
      <c r="F922" s="764" t="s">
        <v>747</v>
      </c>
    </row>
    <row r="923" spans="1:9" s="338" customFormat="1" ht="16.5" customHeight="1">
      <c r="A923" s="470">
        <v>45196</v>
      </c>
      <c r="B923" s="210" t="s">
        <v>776</v>
      </c>
      <c r="C923" s="581">
        <v>1100000</v>
      </c>
      <c r="D923" s="581"/>
      <c r="E923" s="47"/>
      <c r="F923" s="764" t="s">
        <v>412</v>
      </c>
    </row>
    <row r="924" spans="1:9" s="338" customFormat="1" ht="16.5" customHeight="1">
      <c r="A924" s="470">
        <v>45196</v>
      </c>
      <c r="B924" s="210" t="s">
        <v>776</v>
      </c>
      <c r="C924" s="581">
        <v>20000</v>
      </c>
      <c r="D924" s="581"/>
      <c r="E924" s="47"/>
      <c r="F924" s="764" t="s">
        <v>438</v>
      </c>
    </row>
    <row r="925" spans="1:9" s="338" customFormat="1" ht="16.5" customHeight="1">
      <c r="A925" s="470">
        <v>45196</v>
      </c>
      <c r="B925" s="210" t="s">
        <v>776</v>
      </c>
      <c r="C925" s="581">
        <v>50000</v>
      </c>
      <c r="D925" s="581"/>
      <c r="E925" s="47"/>
      <c r="F925" s="764" t="s">
        <v>418</v>
      </c>
    </row>
    <row r="926" spans="1:9" s="338" customFormat="1" ht="16.5" customHeight="1">
      <c r="A926" s="470">
        <v>45199</v>
      </c>
      <c r="B926" s="210" t="s">
        <v>131</v>
      </c>
      <c r="C926" s="581"/>
      <c r="D926" s="581">
        <v>40260</v>
      </c>
      <c r="E926" s="47"/>
      <c r="F926" s="764" t="s">
        <v>592</v>
      </c>
    </row>
    <row r="927" spans="1:9" s="338" customFormat="1" ht="16.5" customHeight="1">
      <c r="A927" s="470"/>
      <c r="B927" s="465" t="s">
        <v>223</v>
      </c>
      <c r="C927" s="762">
        <f>SUM(C888:C926)</f>
        <v>4445000</v>
      </c>
      <c r="D927" s="762">
        <f>SUM(D888:D926)</f>
        <v>13647700</v>
      </c>
      <c r="E927" s="47"/>
      <c r="F927" s="220"/>
    </row>
    <row r="928" spans="1:9" s="338" customFormat="1" ht="16.5" customHeight="1">
      <c r="A928" s="470">
        <v>45200</v>
      </c>
      <c r="B928" s="210" t="s">
        <v>776</v>
      </c>
      <c r="C928" s="581">
        <v>30000</v>
      </c>
      <c r="D928" s="581"/>
      <c r="E928" s="47"/>
      <c r="F928" s="764" t="s">
        <v>411</v>
      </c>
    </row>
    <row r="929" spans="1:6" s="338" customFormat="1" ht="16.5" customHeight="1">
      <c r="A929" s="470">
        <v>45203</v>
      </c>
      <c r="B929" s="210" t="s">
        <v>776</v>
      </c>
      <c r="C929" s="581">
        <v>30000</v>
      </c>
      <c r="D929" s="581"/>
      <c r="E929" s="47"/>
      <c r="F929" s="764" t="s">
        <v>472</v>
      </c>
    </row>
    <row r="930" spans="1:6" s="338" customFormat="1" ht="16.5" customHeight="1">
      <c r="A930" s="470">
        <v>45203</v>
      </c>
      <c r="B930" s="210" t="s">
        <v>776</v>
      </c>
      <c r="C930" s="581">
        <v>10000</v>
      </c>
      <c r="D930" s="581"/>
      <c r="E930" s="47"/>
      <c r="F930" s="764" t="s">
        <v>470</v>
      </c>
    </row>
    <row r="931" spans="1:6" s="338" customFormat="1" ht="16.5" customHeight="1">
      <c r="A931" s="470">
        <v>45203</v>
      </c>
      <c r="B931" s="210" t="s">
        <v>776</v>
      </c>
      <c r="C931" s="581">
        <v>50000</v>
      </c>
      <c r="D931" s="581"/>
      <c r="E931" s="47"/>
      <c r="F931" s="764" t="s">
        <v>471</v>
      </c>
    </row>
    <row r="932" spans="1:6" s="338" customFormat="1" ht="16.5" customHeight="1">
      <c r="A932" s="470">
        <v>45203</v>
      </c>
      <c r="B932" s="210" t="s">
        <v>776</v>
      </c>
      <c r="C932" s="581">
        <v>10000</v>
      </c>
      <c r="D932" s="581"/>
      <c r="E932" s="47"/>
      <c r="F932" s="764" t="s">
        <v>428</v>
      </c>
    </row>
    <row r="933" spans="1:6" s="338" customFormat="1" ht="16.5" customHeight="1">
      <c r="A933" s="470">
        <v>45203</v>
      </c>
      <c r="B933" s="210" t="s">
        <v>776</v>
      </c>
      <c r="C933" s="581">
        <v>130000</v>
      </c>
      <c r="D933" s="581"/>
      <c r="E933" s="47"/>
      <c r="F933" s="764" t="s">
        <v>412</v>
      </c>
    </row>
    <row r="934" spans="1:6" s="338" customFormat="1" ht="16.5" customHeight="1">
      <c r="A934" s="470">
        <v>45203</v>
      </c>
      <c r="B934" s="210" t="s">
        <v>776</v>
      </c>
      <c r="C934" s="581">
        <v>20000</v>
      </c>
      <c r="D934" s="581"/>
      <c r="E934" s="47"/>
      <c r="F934" s="764" t="s">
        <v>469</v>
      </c>
    </row>
    <row r="935" spans="1:6" s="338" customFormat="1" ht="16.5" customHeight="1">
      <c r="A935" s="470">
        <v>45204</v>
      </c>
      <c r="B935" s="210" t="s">
        <v>776</v>
      </c>
      <c r="C935" s="581">
        <v>100000</v>
      </c>
      <c r="D935" s="581"/>
      <c r="E935" s="47"/>
      <c r="F935" s="764" t="s">
        <v>415</v>
      </c>
    </row>
    <row r="936" spans="1:6" s="338" customFormat="1" ht="16.5" customHeight="1">
      <c r="A936" s="470">
        <v>45204</v>
      </c>
      <c r="B936" s="210" t="s">
        <v>776</v>
      </c>
      <c r="C936" s="581">
        <v>20000</v>
      </c>
      <c r="D936" s="581"/>
      <c r="E936" s="47"/>
      <c r="F936" s="764" t="s">
        <v>891</v>
      </c>
    </row>
    <row r="937" spans="1:6" s="338" customFormat="1" ht="16.5" customHeight="1">
      <c r="A937" s="470">
        <v>45204</v>
      </c>
      <c r="B937" s="210" t="s">
        <v>892</v>
      </c>
      <c r="C937" s="581"/>
      <c r="D937" s="581">
        <v>55110</v>
      </c>
      <c r="E937" s="47"/>
      <c r="F937" s="764" t="s">
        <v>416</v>
      </c>
    </row>
    <row r="938" spans="1:6" s="338" customFormat="1" ht="16.5" customHeight="1">
      <c r="A938" s="470">
        <v>45205</v>
      </c>
      <c r="B938" s="210" t="s">
        <v>776</v>
      </c>
      <c r="C938" s="581">
        <v>340000</v>
      </c>
      <c r="D938" s="581"/>
      <c r="E938" s="47"/>
      <c r="F938" s="764" t="s">
        <v>412</v>
      </c>
    </row>
    <row r="939" spans="1:6" s="338" customFormat="1" ht="16.5" customHeight="1">
      <c r="A939" s="470">
        <v>45209</v>
      </c>
      <c r="B939" s="210" t="s">
        <v>776</v>
      </c>
      <c r="C939" s="581">
        <v>50000</v>
      </c>
      <c r="D939" s="581"/>
      <c r="E939" s="47"/>
      <c r="F939" s="764" t="s">
        <v>418</v>
      </c>
    </row>
    <row r="940" spans="1:6" s="338" customFormat="1" ht="16.5" customHeight="1">
      <c r="A940" s="470">
        <v>45209</v>
      </c>
      <c r="B940" s="210" t="s">
        <v>776</v>
      </c>
      <c r="C940" s="581">
        <v>10000</v>
      </c>
      <c r="D940" s="581"/>
      <c r="E940" s="47"/>
      <c r="F940" s="764" t="s">
        <v>516</v>
      </c>
    </row>
    <row r="941" spans="1:6" s="338" customFormat="1" ht="16.5" customHeight="1">
      <c r="A941" s="470">
        <v>45209</v>
      </c>
      <c r="B941" s="210" t="s">
        <v>776</v>
      </c>
      <c r="C941" s="581">
        <v>20000</v>
      </c>
      <c r="D941" s="581"/>
      <c r="E941" s="47"/>
      <c r="F941" s="764" t="s">
        <v>420</v>
      </c>
    </row>
    <row r="942" spans="1:6" s="338" customFormat="1" ht="16.5" customHeight="1">
      <c r="A942" s="470">
        <v>45209</v>
      </c>
      <c r="B942" s="210" t="s">
        <v>776</v>
      </c>
      <c r="C942" s="581">
        <v>10000</v>
      </c>
      <c r="D942" s="581"/>
      <c r="E942" s="47"/>
      <c r="F942" s="764" t="s">
        <v>421</v>
      </c>
    </row>
    <row r="943" spans="1:6" s="338" customFormat="1" ht="16.5" customHeight="1">
      <c r="A943" s="470">
        <v>45209</v>
      </c>
      <c r="B943" s="210" t="s">
        <v>776</v>
      </c>
      <c r="C943" s="581">
        <v>470000</v>
      </c>
      <c r="D943" s="581"/>
      <c r="E943" s="47"/>
      <c r="F943" s="764" t="s">
        <v>412</v>
      </c>
    </row>
    <row r="944" spans="1:6" s="338" customFormat="1" ht="16.5" customHeight="1">
      <c r="A944" s="470">
        <v>45210</v>
      </c>
      <c r="B944" s="210" t="s">
        <v>776</v>
      </c>
      <c r="C944" s="581">
        <v>30000</v>
      </c>
      <c r="D944" s="581"/>
      <c r="E944" s="47"/>
      <c r="F944" s="764" t="s">
        <v>571</v>
      </c>
    </row>
    <row r="945" spans="1:9" s="338" customFormat="1" ht="16.5" customHeight="1">
      <c r="A945" s="470">
        <v>45211</v>
      </c>
      <c r="B945" s="210" t="s">
        <v>776</v>
      </c>
      <c r="C945" s="581">
        <v>100000</v>
      </c>
      <c r="D945" s="581"/>
      <c r="E945" s="47"/>
      <c r="F945" s="764" t="s">
        <v>412</v>
      </c>
    </row>
    <row r="946" spans="1:9" s="338" customFormat="1" ht="16.5" customHeight="1">
      <c r="A946" s="470">
        <v>45215</v>
      </c>
      <c r="B946" s="210" t="s">
        <v>776</v>
      </c>
      <c r="C946" s="581">
        <v>50000</v>
      </c>
      <c r="D946" s="581"/>
      <c r="E946" s="47"/>
      <c r="F946" s="764" t="s">
        <v>626</v>
      </c>
    </row>
    <row r="947" spans="1:9" s="338" customFormat="1" ht="16.5" customHeight="1">
      <c r="A947" s="470">
        <v>45215</v>
      </c>
      <c r="B947" s="210" t="s">
        <v>776</v>
      </c>
      <c r="C947" s="581">
        <v>10000</v>
      </c>
      <c r="D947" s="581"/>
      <c r="E947" s="47"/>
      <c r="F947" s="764" t="s">
        <v>413</v>
      </c>
    </row>
    <row r="948" spans="1:9" s="338" customFormat="1" ht="16.5" customHeight="1">
      <c r="A948" s="470">
        <v>45217</v>
      </c>
      <c r="B948" s="210" t="s">
        <v>776</v>
      </c>
      <c r="C948" s="581">
        <v>1195000</v>
      </c>
      <c r="D948" s="581"/>
      <c r="E948" s="47"/>
      <c r="F948" s="764" t="s">
        <v>412</v>
      </c>
    </row>
    <row r="949" spans="1:9" s="338" customFormat="1" ht="16.5" customHeight="1">
      <c r="A949" s="470">
        <v>45218</v>
      </c>
      <c r="B949" s="210" t="s">
        <v>776</v>
      </c>
      <c r="C949" s="581">
        <v>30000</v>
      </c>
      <c r="D949" s="581"/>
      <c r="E949" s="47"/>
      <c r="F949" s="764" t="s">
        <v>412</v>
      </c>
    </row>
    <row r="950" spans="1:9" s="338" customFormat="1" ht="16.5" customHeight="1">
      <c r="A950" s="470">
        <v>45218</v>
      </c>
      <c r="B950" s="210" t="s">
        <v>776</v>
      </c>
      <c r="C950" s="581">
        <v>100000</v>
      </c>
      <c r="D950" s="581"/>
      <c r="E950" s="47"/>
      <c r="F950" s="764" t="s">
        <v>422</v>
      </c>
    </row>
    <row r="951" spans="1:9" s="338" customFormat="1" ht="16.5" customHeight="1">
      <c r="A951" s="470">
        <v>45219</v>
      </c>
      <c r="B951" s="210" t="s">
        <v>776</v>
      </c>
      <c r="C951" s="581">
        <v>20000</v>
      </c>
      <c r="D951" s="581"/>
      <c r="E951" s="47"/>
      <c r="F951" s="764" t="s">
        <v>426</v>
      </c>
    </row>
    <row r="952" spans="1:9" s="338" customFormat="1" ht="16.5" customHeight="1">
      <c r="A952" s="470">
        <v>45219</v>
      </c>
      <c r="B952" s="210" t="s">
        <v>776</v>
      </c>
      <c r="C952" s="581">
        <v>20000</v>
      </c>
      <c r="D952" s="581"/>
      <c r="E952" s="47"/>
      <c r="F952" s="764" t="s">
        <v>425</v>
      </c>
    </row>
    <row r="953" spans="1:9" s="338" customFormat="1" ht="16.5" customHeight="1">
      <c r="A953" s="470">
        <v>45222</v>
      </c>
      <c r="B953" s="210" t="s">
        <v>776</v>
      </c>
      <c r="C953" s="581">
        <v>200000</v>
      </c>
      <c r="D953" s="581"/>
      <c r="E953" s="47"/>
      <c r="F953" s="764" t="s">
        <v>412</v>
      </c>
    </row>
    <row r="954" spans="1:9" s="338" customFormat="1" ht="16.5" customHeight="1">
      <c r="A954" s="470">
        <v>45224</v>
      </c>
      <c r="B954" s="210" t="s">
        <v>776</v>
      </c>
      <c r="C954" s="581">
        <v>100000</v>
      </c>
      <c r="D954" s="581"/>
      <c r="E954" s="47"/>
      <c r="F954" s="764" t="s">
        <v>412</v>
      </c>
    </row>
    <row r="955" spans="1:9" s="338" customFormat="1" ht="16.5" customHeight="1">
      <c r="A955" s="470">
        <v>45225</v>
      </c>
      <c r="B955" s="210" t="s">
        <v>776</v>
      </c>
      <c r="C955" s="581">
        <v>20000</v>
      </c>
      <c r="D955" s="581"/>
      <c r="E955" s="47"/>
      <c r="F955" s="764" t="s">
        <v>424</v>
      </c>
    </row>
    <row r="956" spans="1:9" s="338" customFormat="1" ht="16.5" customHeight="1">
      <c r="A956" s="470">
        <v>45226</v>
      </c>
      <c r="B956" s="210" t="s">
        <v>776</v>
      </c>
      <c r="C956" s="581">
        <v>50000</v>
      </c>
      <c r="D956" s="581"/>
      <c r="E956" s="47"/>
      <c r="F956" s="764" t="s">
        <v>747</v>
      </c>
    </row>
    <row r="957" spans="1:9" s="338" customFormat="1" ht="16.5" customHeight="1">
      <c r="A957" s="470">
        <v>45226</v>
      </c>
      <c r="B957" s="210" t="s">
        <v>776</v>
      </c>
      <c r="C957" s="581">
        <v>1030000</v>
      </c>
      <c r="D957" s="581"/>
      <c r="E957" s="47"/>
      <c r="F957" s="764" t="s">
        <v>412</v>
      </c>
    </row>
    <row r="958" spans="1:9" s="338" customFormat="1" ht="16.5" customHeight="1">
      <c r="A958" s="470">
        <v>45229</v>
      </c>
      <c r="B958" s="210" t="s">
        <v>776</v>
      </c>
      <c r="C958" s="581">
        <v>30000</v>
      </c>
      <c r="D958" s="581"/>
      <c r="E958" s="47"/>
      <c r="F958" s="764" t="s">
        <v>472</v>
      </c>
      <c r="I958" s="531"/>
    </row>
    <row r="959" spans="1:9" s="338" customFormat="1" ht="16.5" customHeight="1">
      <c r="A959" s="470">
        <v>45229</v>
      </c>
      <c r="B959" s="210" t="s">
        <v>776</v>
      </c>
      <c r="C959" s="581">
        <v>10000</v>
      </c>
      <c r="D959" s="581"/>
      <c r="E959" s="47"/>
      <c r="F959" s="764" t="s">
        <v>428</v>
      </c>
    </row>
    <row r="960" spans="1:9" s="338" customFormat="1" ht="16.5" customHeight="1">
      <c r="A960" s="470">
        <v>45229</v>
      </c>
      <c r="B960" s="210" t="s">
        <v>776</v>
      </c>
      <c r="C960" s="581">
        <v>130000</v>
      </c>
      <c r="D960" s="581"/>
      <c r="E960" s="47"/>
      <c r="F960" s="764" t="s">
        <v>412</v>
      </c>
    </row>
    <row r="961" spans="1:6" s="338" customFormat="1" ht="16.5" customHeight="1">
      <c r="A961" s="470">
        <v>45230</v>
      </c>
      <c r="B961" s="210" t="s">
        <v>776</v>
      </c>
      <c r="C961" s="581">
        <v>10000</v>
      </c>
      <c r="D961" s="581"/>
      <c r="E961" s="47"/>
      <c r="F961" s="764" t="s">
        <v>427</v>
      </c>
    </row>
    <row r="962" spans="1:6" s="338" customFormat="1" ht="16.5" customHeight="1">
      <c r="A962" s="470">
        <v>45230</v>
      </c>
      <c r="B962" s="210" t="s">
        <v>776</v>
      </c>
      <c r="C962" s="581">
        <v>50000</v>
      </c>
      <c r="D962" s="581"/>
      <c r="E962" s="47"/>
      <c r="F962" s="764" t="s">
        <v>471</v>
      </c>
    </row>
    <row r="963" spans="1:6" s="338" customFormat="1" ht="16.5" customHeight="1">
      <c r="A963" s="470">
        <v>45230</v>
      </c>
      <c r="B963" s="210" t="s">
        <v>776</v>
      </c>
      <c r="C963" s="581">
        <v>10000</v>
      </c>
      <c r="D963" s="581"/>
      <c r="E963" s="47"/>
      <c r="F963" s="764" t="s">
        <v>470</v>
      </c>
    </row>
    <row r="964" spans="1:6" s="338" customFormat="1" ht="16.5" customHeight="1">
      <c r="A964" s="470">
        <v>45230</v>
      </c>
      <c r="B964" s="210" t="s">
        <v>776</v>
      </c>
      <c r="C964" s="581">
        <v>20000</v>
      </c>
      <c r="D964" s="581"/>
      <c r="E964" s="47"/>
      <c r="F964" s="764" t="s">
        <v>438</v>
      </c>
    </row>
    <row r="965" spans="1:6" s="338" customFormat="1" ht="16.5" customHeight="1">
      <c r="A965" s="470">
        <v>45230</v>
      </c>
      <c r="B965" s="210" t="s">
        <v>776</v>
      </c>
      <c r="C965" s="581">
        <v>100000</v>
      </c>
      <c r="D965" s="581"/>
      <c r="E965" s="47"/>
      <c r="F965" s="764" t="s">
        <v>414</v>
      </c>
    </row>
    <row r="966" spans="1:6" s="338" customFormat="1" ht="16.5" customHeight="1">
      <c r="A966" s="470">
        <v>45230</v>
      </c>
      <c r="B966" s="210" t="s">
        <v>776</v>
      </c>
      <c r="C966" s="581">
        <v>10000</v>
      </c>
      <c r="D966" s="581"/>
      <c r="E966" s="47"/>
      <c r="F966" s="764" t="s">
        <v>694</v>
      </c>
    </row>
    <row r="967" spans="1:6" s="338" customFormat="1" ht="16.5" customHeight="1">
      <c r="A967" s="470">
        <v>45230</v>
      </c>
      <c r="B967" s="210" t="s">
        <v>776</v>
      </c>
      <c r="C967" s="581">
        <v>20000</v>
      </c>
      <c r="D967" s="581"/>
      <c r="E967" s="47"/>
      <c r="F967" s="764" t="s">
        <v>469</v>
      </c>
    </row>
    <row r="968" spans="1:6" s="338" customFormat="1" ht="16.5" customHeight="1">
      <c r="A968" s="470">
        <v>45230</v>
      </c>
      <c r="B968" s="210" t="s">
        <v>131</v>
      </c>
      <c r="C968" s="581"/>
      <c r="D968" s="581">
        <v>44330</v>
      </c>
      <c r="E968" s="47"/>
      <c r="F968" s="764" t="s">
        <v>592</v>
      </c>
    </row>
    <row r="969" spans="1:6" s="338" customFormat="1" ht="16.5" customHeight="1">
      <c r="A969" s="470"/>
      <c r="B969" s="465" t="s">
        <v>223</v>
      </c>
      <c r="C969" s="762">
        <f>SUM(C928:C968)</f>
        <v>4645000</v>
      </c>
      <c r="D969" s="762">
        <f>SUM(D928:D968)</f>
        <v>99440</v>
      </c>
      <c r="E969" s="47"/>
      <c r="F969" s="220"/>
    </row>
    <row r="970" spans="1:6" s="338" customFormat="1">
      <c r="A970" s="470">
        <v>45231</v>
      </c>
      <c r="B970" s="210" t="s">
        <v>776</v>
      </c>
      <c r="C970" s="581">
        <v>30000</v>
      </c>
      <c r="D970" s="581"/>
      <c r="E970" s="47"/>
      <c r="F970" s="764" t="s">
        <v>411</v>
      </c>
    </row>
    <row r="971" spans="1:6" s="338" customFormat="1">
      <c r="A971" s="470">
        <v>45231</v>
      </c>
      <c r="B971" s="210" t="s">
        <v>776</v>
      </c>
      <c r="C971" s="581">
        <v>70000</v>
      </c>
      <c r="D971" s="581"/>
      <c r="E971" s="47"/>
      <c r="F971" s="764" t="s">
        <v>412</v>
      </c>
    </row>
    <row r="972" spans="1:6" s="338" customFormat="1">
      <c r="A972" s="470">
        <v>45233</v>
      </c>
      <c r="B972" s="210" t="s">
        <v>895</v>
      </c>
      <c r="C972" s="581"/>
      <c r="D972" s="581">
        <v>5358000</v>
      </c>
      <c r="E972" s="47"/>
      <c r="F972" s="764" t="s">
        <v>436</v>
      </c>
    </row>
    <row r="973" spans="1:6" s="338" customFormat="1">
      <c r="A973" s="470">
        <v>45233</v>
      </c>
      <c r="B973" s="210" t="s">
        <v>776</v>
      </c>
      <c r="C973" s="581">
        <v>250000</v>
      </c>
      <c r="D973" s="581"/>
      <c r="E973" s="47"/>
      <c r="F973" s="764" t="s">
        <v>412</v>
      </c>
    </row>
    <row r="974" spans="1:6" s="338" customFormat="1">
      <c r="A974" s="470">
        <v>45235</v>
      </c>
      <c r="B974" s="210" t="s">
        <v>776</v>
      </c>
      <c r="C974" s="581">
        <v>10000</v>
      </c>
      <c r="D974" s="581"/>
      <c r="E974" s="47"/>
      <c r="F974" s="764" t="s">
        <v>896</v>
      </c>
    </row>
    <row r="975" spans="1:6" s="338" customFormat="1">
      <c r="A975" s="470">
        <v>45235</v>
      </c>
      <c r="B975" s="210" t="s">
        <v>776</v>
      </c>
      <c r="C975" s="581">
        <v>10000</v>
      </c>
      <c r="D975" s="581"/>
      <c r="E975" s="47"/>
      <c r="F975" s="764" t="s">
        <v>694</v>
      </c>
    </row>
    <row r="976" spans="1:6" s="338" customFormat="1">
      <c r="A976" s="470">
        <v>45236</v>
      </c>
      <c r="B976" s="210" t="s">
        <v>776</v>
      </c>
      <c r="C976" s="581">
        <v>100000</v>
      </c>
      <c r="D976" s="581"/>
      <c r="E976" s="47"/>
      <c r="F976" s="764" t="s">
        <v>415</v>
      </c>
    </row>
    <row r="977" spans="1:6" s="338" customFormat="1">
      <c r="A977" s="470">
        <v>45236</v>
      </c>
      <c r="B977" s="210" t="s">
        <v>776</v>
      </c>
      <c r="C977" s="581">
        <v>20000</v>
      </c>
      <c r="D977" s="581"/>
      <c r="E977" s="47"/>
      <c r="F977" s="764" t="s">
        <v>891</v>
      </c>
    </row>
    <row r="978" spans="1:6" s="338" customFormat="1">
      <c r="A978" s="470">
        <v>45236</v>
      </c>
      <c r="B978" s="210" t="s">
        <v>131</v>
      </c>
      <c r="C978" s="581"/>
      <c r="D978" s="581">
        <v>55000</v>
      </c>
      <c r="E978" s="47"/>
      <c r="F978" s="764" t="s">
        <v>416</v>
      </c>
    </row>
    <row r="979" spans="1:6" s="338" customFormat="1">
      <c r="A979" s="470">
        <v>45237</v>
      </c>
      <c r="B979" s="210" t="s">
        <v>776</v>
      </c>
      <c r="C979" s="581">
        <v>10000</v>
      </c>
      <c r="D979" s="581"/>
      <c r="E979" s="47"/>
      <c r="F979" s="764" t="s">
        <v>897</v>
      </c>
    </row>
    <row r="980" spans="1:6" s="338" customFormat="1">
      <c r="A980" s="470">
        <v>45238</v>
      </c>
      <c r="B980" s="210" t="s">
        <v>776</v>
      </c>
      <c r="C980" s="581">
        <v>490000</v>
      </c>
      <c r="D980" s="581"/>
      <c r="E980" s="47"/>
      <c r="F980" s="764" t="s">
        <v>412</v>
      </c>
    </row>
    <row r="981" spans="1:6" s="338" customFormat="1">
      <c r="A981" s="470">
        <v>45239</v>
      </c>
      <c r="B981" s="210" t="s">
        <v>776</v>
      </c>
      <c r="C981" s="581">
        <v>20000</v>
      </c>
      <c r="D981" s="581"/>
      <c r="E981" s="47"/>
      <c r="F981" s="764" t="s">
        <v>412</v>
      </c>
    </row>
    <row r="982" spans="1:6" s="338" customFormat="1">
      <c r="A982" s="470">
        <v>45240</v>
      </c>
      <c r="B982" s="210" t="s">
        <v>776</v>
      </c>
      <c r="C982" s="581">
        <v>50000</v>
      </c>
      <c r="D982" s="581"/>
      <c r="E982" s="47"/>
      <c r="F982" s="764" t="s">
        <v>418</v>
      </c>
    </row>
    <row r="983" spans="1:6" s="338" customFormat="1">
      <c r="A983" s="470">
        <v>45240</v>
      </c>
      <c r="B983" s="210" t="s">
        <v>776</v>
      </c>
      <c r="C983" s="581">
        <v>10000</v>
      </c>
      <c r="D983" s="581"/>
      <c r="E983" s="47"/>
      <c r="F983" s="764" t="s">
        <v>516</v>
      </c>
    </row>
    <row r="984" spans="1:6" s="338" customFormat="1">
      <c r="A984" s="470">
        <v>45240</v>
      </c>
      <c r="B984" s="210" t="s">
        <v>776</v>
      </c>
      <c r="C984" s="581">
        <v>20000</v>
      </c>
      <c r="D984" s="581"/>
      <c r="E984" s="47"/>
      <c r="F984" s="764" t="s">
        <v>420</v>
      </c>
    </row>
    <row r="985" spans="1:6" s="338" customFormat="1">
      <c r="A985" s="470">
        <v>45240</v>
      </c>
      <c r="B985" s="210" t="s">
        <v>776</v>
      </c>
      <c r="C985" s="581">
        <v>10000</v>
      </c>
      <c r="D985" s="581"/>
      <c r="E985" s="47"/>
      <c r="F985" s="764" t="s">
        <v>421</v>
      </c>
    </row>
    <row r="986" spans="1:6" s="338" customFormat="1">
      <c r="A986" s="470">
        <v>45240</v>
      </c>
      <c r="B986" s="210" t="s">
        <v>776</v>
      </c>
      <c r="C986" s="581">
        <v>10000</v>
      </c>
      <c r="D986" s="581"/>
      <c r="E986" s="47"/>
      <c r="F986" s="764" t="s">
        <v>413</v>
      </c>
    </row>
    <row r="987" spans="1:6" s="338" customFormat="1">
      <c r="A987" s="470">
        <v>45243</v>
      </c>
      <c r="B987" s="210" t="s">
        <v>776</v>
      </c>
      <c r="C987" s="581">
        <v>30000</v>
      </c>
      <c r="D987" s="581"/>
      <c r="E987" s="47"/>
      <c r="F987" s="764" t="s">
        <v>571</v>
      </c>
    </row>
    <row r="988" spans="1:6" s="338" customFormat="1">
      <c r="A988" s="470">
        <v>45243</v>
      </c>
      <c r="B988" s="210" t="s">
        <v>776</v>
      </c>
      <c r="C988" s="581">
        <v>80000</v>
      </c>
      <c r="D988" s="581"/>
      <c r="E988" s="47"/>
      <c r="F988" s="764" t="s">
        <v>412</v>
      </c>
    </row>
    <row r="989" spans="1:6" s="338" customFormat="1">
      <c r="A989" s="470">
        <v>45243</v>
      </c>
      <c r="B989" s="210" t="s">
        <v>776</v>
      </c>
      <c r="C989" s="581">
        <v>10000</v>
      </c>
      <c r="D989" s="581"/>
      <c r="E989" s="47"/>
      <c r="F989" s="764" t="s">
        <v>875</v>
      </c>
    </row>
    <row r="990" spans="1:6" s="338" customFormat="1">
      <c r="A990" s="470">
        <v>45245</v>
      </c>
      <c r="B990" s="210" t="s">
        <v>776</v>
      </c>
      <c r="C990" s="581">
        <v>50000</v>
      </c>
      <c r="D990" s="581"/>
      <c r="E990" s="47"/>
      <c r="F990" s="764" t="s">
        <v>626</v>
      </c>
    </row>
    <row r="991" spans="1:6" s="338" customFormat="1">
      <c r="A991" s="470">
        <v>45246</v>
      </c>
      <c r="B991" s="210" t="s">
        <v>776</v>
      </c>
      <c r="C991" s="581">
        <v>500000</v>
      </c>
      <c r="D991" s="581"/>
      <c r="E991" s="47"/>
      <c r="F991" s="764" t="s">
        <v>898</v>
      </c>
    </row>
    <row r="992" spans="1:6" s="338" customFormat="1">
      <c r="A992" s="470">
        <v>45247</v>
      </c>
      <c r="B992" s="210" t="s">
        <v>776</v>
      </c>
      <c r="C992" s="581">
        <v>1175000</v>
      </c>
      <c r="D992" s="581"/>
      <c r="E992" s="47"/>
      <c r="F992" s="764" t="s">
        <v>412</v>
      </c>
    </row>
    <row r="993" spans="1:9" s="338" customFormat="1">
      <c r="A993" s="470">
        <v>45250</v>
      </c>
      <c r="B993" s="210" t="s">
        <v>776</v>
      </c>
      <c r="C993" s="581">
        <v>20000</v>
      </c>
      <c r="D993" s="581"/>
      <c r="E993" s="47"/>
      <c r="F993" s="764" t="s">
        <v>425</v>
      </c>
    </row>
    <row r="994" spans="1:9" s="338" customFormat="1">
      <c r="A994" s="470">
        <v>45250</v>
      </c>
      <c r="B994" s="210" t="s">
        <v>776</v>
      </c>
      <c r="C994" s="581">
        <v>20000</v>
      </c>
      <c r="D994" s="581"/>
      <c r="E994" s="47"/>
      <c r="F994" s="764" t="s">
        <v>426</v>
      </c>
    </row>
    <row r="995" spans="1:9" s="338" customFormat="1">
      <c r="A995" s="470">
        <v>45250</v>
      </c>
      <c r="B995" s="210" t="s">
        <v>776</v>
      </c>
      <c r="C995" s="581">
        <v>40000</v>
      </c>
      <c r="D995" s="581"/>
      <c r="E995" s="47"/>
      <c r="F995" s="764" t="s">
        <v>412</v>
      </c>
    </row>
    <row r="996" spans="1:9" s="338" customFormat="1">
      <c r="A996" s="470">
        <v>45251</v>
      </c>
      <c r="B996" s="210" t="s">
        <v>776</v>
      </c>
      <c r="C996" s="581">
        <v>10000</v>
      </c>
      <c r="D996" s="581"/>
      <c r="E996" s="47"/>
      <c r="F996" s="764" t="s">
        <v>899</v>
      </c>
    </row>
    <row r="997" spans="1:9" s="338" customFormat="1">
      <c r="A997" s="470">
        <v>45252</v>
      </c>
      <c r="B997" s="210" t="s">
        <v>776</v>
      </c>
      <c r="C997" s="581">
        <v>200000</v>
      </c>
      <c r="D997" s="581"/>
      <c r="E997" s="47"/>
      <c r="F997" s="764" t="s">
        <v>412</v>
      </c>
    </row>
    <row r="998" spans="1:9" s="338" customFormat="1">
      <c r="A998" s="470">
        <v>45253</v>
      </c>
      <c r="B998" s="210" t="s">
        <v>776</v>
      </c>
      <c r="C998" s="581">
        <v>70000</v>
      </c>
      <c r="D998" s="581"/>
      <c r="E998" s="47"/>
      <c r="F998" s="764" t="s">
        <v>412</v>
      </c>
    </row>
    <row r="999" spans="1:9" s="338" customFormat="1">
      <c r="A999" s="470">
        <v>45253</v>
      </c>
      <c r="B999" s="210" t="s">
        <v>776</v>
      </c>
      <c r="C999" s="581">
        <v>100000</v>
      </c>
      <c r="D999" s="581"/>
      <c r="E999" s="47"/>
      <c r="F999" s="764" t="s">
        <v>518</v>
      </c>
    </row>
    <row r="1000" spans="1:9" s="338" customFormat="1">
      <c r="A1000" s="470">
        <v>45253</v>
      </c>
      <c r="B1000" s="210" t="s">
        <v>776</v>
      </c>
      <c r="C1000" s="581">
        <v>10000</v>
      </c>
      <c r="D1000" s="581"/>
      <c r="E1000" s="47"/>
      <c r="F1000" s="764" t="s">
        <v>570</v>
      </c>
      <c r="I1000" s="531"/>
    </row>
    <row r="1001" spans="1:9" s="338" customFormat="1">
      <c r="A1001" s="470">
        <v>45254</v>
      </c>
      <c r="B1001" s="210" t="s">
        <v>776</v>
      </c>
      <c r="C1001" s="581">
        <v>20000</v>
      </c>
      <c r="D1001" s="581"/>
      <c r="E1001" s="47"/>
      <c r="F1001" s="764" t="s">
        <v>412</v>
      </c>
    </row>
    <row r="1002" spans="1:9" s="338" customFormat="1">
      <c r="A1002" s="470">
        <v>45257</v>
      </c>
      <c r="B1002" s="210" t="s">
        <v>776</v>
      </c>
      <c r="C1002" s="581">
        <v>50000</v>
      </c>
      <c r="D1002" s="581"/>
      <c r="E1002" s="47"/>
      <c r="F1002" s="764" t="s">
        <v>747</v>
      </c>
    </row>
    <row r="1003" spans="1:9" s="338" customFormat="1">
      <c r="A1003" s="470">
        <v>45257</v>
      </c>
      <c r="B1003" s="210" t="s">
        <v>776</v>
      </c>
      <c r="C1003" s="581">
        <v>10000</v>
      </c>
      <c r="D1003" s="581"/>
      <c r="E1003" s="47"/>
      <c r="F1003" s="764" t="s">
        <v>412</v>
      </c>
    </row>
    <row r="1004" spans="1:9" s="338" customFormat="1">
      <c r="A1004" s="470">
        <v>45258</v>
      </c>
      <c r="B1004" s="210" t="s">
        <v>776</v>
      </c>
      <c r="C1004" s="581">
        <v>30000</v>
      </c>
      <c r="D1004" s="581"/>
      <c r="E1004" s="47"/>
      <c r="F1004" s="764" t="s">
        <v>472</v>
      </c>
    </row>
    <row r="1005" spans="1:9" s="338" customFormat="1">
      <c r="A1005" s="470">
        <v>45259</v>
      </c>
      <c r="B1005" s="210" t="s">
        <v>776</v>
      </c>
      <c r="C1005" s="581">
        <v>10000</v>
      </c>
      <c r="D1005" s="581"/>
      <c r="E1005" s="47"/>
      <c r="F1005" s="764" t="s">
        <v>428</v>
      </c>
    </row>
    <row r="1006" spans="1:9" s="338" customFormat="1">
      <c r="A1006" s="470">
        <v>45259</v>
      </c>
      <c r="B1006" s="210" t="s">
        <v>776</v>
      </c>
      <c r="C1006" s="581">
        <v>100000</v>
      </c>
      <c r="D1006" s="581"/>
      <c r="E1006" s="47"/>
      <c r="F1006" s="764" t="s">
        <v>414</v>
      </c>
    </row>
    <row r="1007" spans="1:9" s="338" customFormat="1">
      <c r="A1007" s="470">
        <v>45259</v>
      </c>
      <c r="B1007" s="210" t="s">
        <v>776</v>
      </c>
      <c r="C1007" s="581">
        <v>1140000</v>
      </c>
      <c r="D1007" s="581"/>
      <c r="E1007" s="47"/>
      <c r="F1007" s="764" t="s">
        <v>412</v>
      </c>
    </row>
    <row r="1008" spans="1:9" s="338" customFormat="1">
      <c r="A1008" s="470">
        <v>45260</v>
      </c>
      <c r="B1008" s="210" t="s">
        <v>776</v>
      </c>
      <c r="C1008" s="581">
        <v>50000</v>
      </c>
      <c r="D1008" s="581"/>
      <c r="E1008" s="47"/>
      <c r="F1008" s="764" t="s">
        <v>471</v>
      </c>
    </row>
    <row r="1009" spans="1:6" s="338" customFormat="1">
      <c r="A1009" s="470">
        <v>45260</v>
      </c>
      <c r="B1009" s="210" t="s">
        <v>776</v>
      </c>
      <c r="C1009" s="581">
        <v>10000</v>
      </c>
      <c r="D1009" s="581"/>
      <c r="E1009" s="47"/>
      <c r="F1009" s="764" t="s">
        <v>470</v>
      </c>
    </row>
    <row r="1010" spans="1:6" s="338" customFormat="1">
      <c r="A1010" s="470">
        <v>45260</v>
      </c>
      <c r="B1010" s="210" t="s">
        <v>776</v>
      </c>
      <c r="C1010" s="581">
        <v>20000</v>
      </c>
      <c r="D1010" s="581"/>
      <c r="E1010" s="47"/>
      <c r="F1010" s="764" t="s">
        <v>438</v>
      </c>
    </row>
    <row r="1011" spans="1:6" s="338" customFormat="1">
      <c r="A1011" s="470">
        <v>45260</v>
      </c>
      <c r="B1011" s="210" t="s">
        <v>776</v>
      </c>
      <c r="C1011" s="581">
        <v>10000</v>
      </c>
      <c r="D1011" s="581"/>
      <c r="E1011" s="47"/>
      <c r="F1011" s="764" t="s">
        <v>412</v>
      </c>
    </row>
    <row r="1012" spans="1:6" s="338" customFormat="1">
      <c r="A1012" s="470">
        <v>45260</v>
      </c>
      <c r="B1012" s="210" t="s">
        <v>776</v>
      </c>
      <c r="C1012" s="581">
        <v>20000</v>
      </c>
      <c r="D1012" s="581"/>
      <c r="E1012" s="47"/>
      <c r="F1012" s="764" t="s">
        <v>469</v>
      </c>
    </row>
    <row r="1013" spans="1:6" s="338" customFormat="1">
      <c r="A1013" s="470">
        <v>45260</v>
      </c>
      <c r="B1013" s="210" t="s">
        <v>131</v>
      </c>
      <c r="C1013" s="581"/>
      <c r="D1013" s="581">
        <v>41415</v>
      </c>
      <c r="E1013" s="47"/>
      <c r="F1013" s="764" t="s">
        <v>592</v>
      </c>
    </row>
    <row r="1014" spans="1:6" s="338" customFormat="1">
      <c r="A1014" s="470"/>
      <c r="B1014" s="465" t="s">
        <v>223</v>
      </c>
      <c r="C1014" s="762">
        <f>SUM(C970:C1013)</f>
        <v>4895000</v>
      </c>
      <c r="D1014" s="762">
        <f>SUM(D970:D1013)</f>
        <v>5454415</v>
      </c>
      <c r="E1014" s="47"/>
      <c r="F1014" s="220"/>
    </row>
    <row r="1015" spans="1:6" s="338" customFormat="1">
      <c r="A1015" s="470">
        <v>45261</v>
      </c>
      <c r="B1015" s="210" t="s">
        <v>776</v>
      </c>
      <c r="C1015" s="581">
        <v>30000</v>
      </c>
      <c r="D1015" s="581"/>
      <c r="E1015" s="47"/>
      <c r="F1015" s="764" t="s">
        <v>411</v>
      </c>
    </row>
    <row r="1016" spans="1:6" s="338" customFormat="1">
      <c r="A1016" s="470">
        <v>45264</v>
      </c>
      <c r="B1016" s="210" t="s">
        <v>776</v>
      </c>
      <c r="C1016" s="581">
        <v>10000</v>
      </c>
      <c r="D1016" s="581"/>
      <c r="E1016" s="47"/>
      <c r="F1016" s="764" t="s">
        <v>413</v>
      </c>
    </row>
    <row r="1017" spans="1:6" s="338" customFormat="1">
      <c r="A1017" s="470">
        <v>45264</v>
      </c>
      <c r="B1017" s="210" t="s">
        <v>776</v>
      </c>
      <c r="C1017" s="581">
        <v>310000</v>
      </c>
      <c r="D1017" s="581"/>
      <c r="E1017" s="47"/>
      <c r="F1017" s="764" t="s">
        <v>412</v>
      </c>
    </row>
    <row r="1018" spans="1:6" s="338" customFormat="1">
      <c r="A1018" s="470">
        <v>45265</v>
      </c>
      <c r="B1018" s="210" t="s">
        <v>776</v>
      </c>
      <c r="C1018" s="581">
        <v>100000</v>
      </c>
      <c r="D1018" s="581"/>
      <c r="E1018" s="47"/>
      <c r="F1018" s="764" t="s">
        <v>415</v>
      </c>
    </row>
    <row r="1019" spans="1:6" s="338" customFormat="1">
      <c r="A1019" s="470">
        <v>45265</v>
      </c>
      <c r="B1019" s="210" t="s">
        <v>776</v>
      </c>
      <c r="C1019" s="581">
        <v>20000</v>
      </c>
      <c r="D1019" s="581"/>
      <c r="E1019" s="47"/>
      <c r="F1019" s="764" t="s">
        <v>891</v>
      </c>
    </row>
    <row r="1020" spans="1:6" s="338" customFormat="1">
      <c r="A1020" s="470">
        <v>45265</v>
      </c>
      <c r="B1020" s="210" t="s">
        <v>177</v>
      </c>
      <c r="C1020" s="581"/>
      <c r="D1020" s="581">
        <v>55000</v>
      </c>
      <c r="E1020" s="47"/>
      <c r="F1020" s="764" t="s">
        <v>416</v>
      </c>
    </row>
    <row r="1021" spans="1:6" s="338" customFormat="1">
      <c r="A1021" s="470">
        <v>45266</v>
      </c>
      <c r="B1021" s="210" t="s">
        <v>776</v>
      </c>
      <c r="C1021" s="581">
        <v>20000</v>
      </c>
      <c r="D1021" s="581"/>
      <c r="E1021" s="47"/>
      <c r="F1021" s="764" t="s">
        <v>412</v>
      </c>
    </row>
    <row r="1022" spans="1:6" s="338" customFormat="1">
      <c r="A1022" s="470">
        <v>45266</v>
      </c>
      <c r="B1022" s="210" t="s">
        <v>776</v>
      </c>
      <c r="C1022" s="581">
        <v>30000</v>
      </c>
      <c r="D1022" s="581"/>
      <c r="E1022" s="47"/>
      <c r="F1022" s="764" t="s">
        <v>437</v>
      </c>
    </row>
    <row r="1023" spans="1:6" s="338" customFormat="1">
      <c r="A1023" s="470">
        <v>45267</v>
      </c>
      <c r="B1023" s="210" t="s">
        <v>919</v>
      </c>
      <c r="C1023" s="581"/>
      <c r="D1023" s="581">
        <v>6000000</v>
      </c>
      <c r="E1023" s="47"/>
      <c r="F1023" s="764" t="s">
        <v>436</v>
      </c>
    </row>
    <row r="1024" spans="1:6" s="338" customFormat="1">
      <c r="A1024" s="470">
        <v>45267</v>
      </c>
      <c r="B1024" s="210" t="s">
        <v>776</v>
      </c>
      <c r="C1024" s="581">
        <v>470000</v>
      </c>
      <c r="D1024" s="581"/>
      <c r="E1024" s="47"/>
      <c r="F1024" s="764" t="s">
        <v>412</v>
      </c>
    </row>
    <row r="1025" spans="1:6" s="338" customFormat="1">
      <c r="A1025" s="470">
        <v>45270</v>
      </c>
      <c r="B1025" s="210" t="s">
        <v>776</v>
      </c>
      <c r="C1025" s="581">
        <v>10000</v>
      </c>
      <c r="D1025" s="581"/>
      <c r="E1025" s="47"/>
      <c r="F1025" s="764" t="s">
        <v>908</v>
      </c>
    </row>
    <row r="1026" spans="1:6" s="338" customFormat="1">
      <c r="A1026" s="470">
        <v>45271</v>
      </c>
      <c r="B1026" s="210" t="s">
        <v>776</v>
      </c>
      <c r="C1026" s="581">
        <v>50000</v>
      </c>
      <c r="D1026" s="581"/>
      <c r="E1026" s="47"/>
      <c r="F1026" s="764" t="s">
        <v>418</v>
      </c>
    </row>
    <row r="1027" spans="1:6" s="338" customFormat="1">
      <c r="A1027" s="470">
        <v>45271</v>
      </c>
      <c r="B1027" s="210" t="s">
        <v>776</v>
      </c>
      <c r="C1027" s="581">
        <v>10000</v>
      </c>
      <c r="D1027" s="581"/>
      <c r="E1027" s="47"/>
      <c r="F1027" s="764" t="s">
        <v>427</v>
      </c>
    </row>
    <row r="1028" spans="1:6" s="338" customFormat="1">
      <c r="A1028" s="470">
        <v>45271</v>
      </c>
      <c r="B1028" s="210" t="s">
        <v>776</v>
      </c>
      <c r="C1028" s="581">
        <v>30000</v>
      </c>
      <c r="D1028" s="581"/>
      <c r="E1028" s="47"/>
      <c r="F1028" s="764" t="s">
        <v>571</v>
      </c>
    </row>
    <row r="1029" spans="1:6" s="338" customFormat="1">
      <c r="A1029" s="470">
        <v>45271</v>
      </c>
      <c r="B1029" s="210" t="s">
        <v>776</v>
      </c>
      <c r="C1029" s="581">
        <v>10000</v>
      </c>
      <c r="D1029" s="581"/>
      <c r="E1029" s="47"/>
      <c r="F1029" s="764" t="s">
        <v>516</v>
      </c>
    </row>
    <row r="1030" spans="1:6" s="338" customFormat="1">
      <c r="A1030" s="470">
        <v>45271</v>
      </c>
      <c r="B1030" s="210" t="s">
        <v>776</v>
      </c>
      <c r="C1030" s="581">
        <v>20000</v>
      </c>
      <c r="D1030" s="581"/>
      <c r="E1030" s="47"/>
      <c r="F1030" s="764" t="s">
        <v>420</v>
      </c>
    </row>
    <row r="1031" spans="1:6" s="338" customFormat="1">
      <c r="A1031" s="470">
        <v>45271</v>
      </c>
      <c r="B1031" s="210" t="s">
        <v>776</v>
      </c>
      <c r="C1031" s="581">
        <v>10000</v>
      </c>
      <c r="D1031" s="581"/>
      <c r="E1031" s="47"/>
      <c r="F1031" s="764" t="s">
        <v>421</v>
      </c>
    </row>
    <row r="1032" spans="1:6" s="338" customFormat="1">
      <c r="A1032" s="470">
        <v>45271</v>
      </c>
      <c r="B1032" s="210" t="s">
        <v>776</v>
      </c>
      <c r="C1032" s="581">
        <v>20000</v>
      </c>
      <c r="D1032" s="581"/>
      <c r="E1032" s="47"/>
      <c r="F1032" s="764" t="s">
        <v>412</v>
      </c>
    </row>
    <row r="1033" spans="1:6" s="338" customFormat="1">
      <c r="A1033" s="470">
        <v>45273</v>
      </c>
      <c r="B1033" s="210" t="s">
        <v>776</v>
      </c>
      <c r="C1033" s="581">
        <v>80000</v>
      </c>
      <c r="D1033" s="581"/>
      <c r="E1033" s="47"/>
      <c r="F1033" s="764" t="s">
        <v>412</v>
      </c>
    </row>
    <row r="1034" spans="1:6" s="338" customFormat="1">
      <c r="A1034" s="470">
        <v>45275</v>
      </c>
      <c r="B1034" s="210" t="s">
        <v>776</v>
      </c>
      <c r="C1034" s="581">
        <v>10000</v>
      </c>
      <c r="D1034" s="581"/>
      <c r="E1034" s="47"/>
      <c r="F1034" s="764" t="s">
        <v>427</v>
      </c>
    </row>
    <row r="1035" spans="1:6" s="338" customFormat="1">
      <c r="A1035" s="470">
        <v>45275</v>
      </c>
      <c r="B1035" s="210" t="s">
        <v>776</v>
      </c>
      <c r="C1035" s="581">
        <v>50000</v>
      </c>
      <c r="D1035" s="581"/>
      <c r="E1035" s="47"/>
      <c r="F1035" s="764" t="s">
        <v>626</v>
      </c>
    </row>
    <row r="1036" spans="1:6" s="338" customFormat="1">
      <c r="A1036" s="470">
        <v>45275</v>
      </c>
      <c r="B1036" s="210" t="s">
        <v>776</v>
      </c>
      <c r="C1036" s="581">
        <v>10000</v>
      </c>
      <c r="D1036" s="581"/>
      <c r="E1036" s="47"/>
      <c r="F1036" s="764" t="s">
        <v>694</v>
      </c>
    </row>
    <row r="1037" spans="1:6" s="338" customFormat="1">
      <c r="A1037" s="470">
        <v>45276</v>
      </c>
      <c r="B1037" s="210" t="s">
        <v>776</v>
      </c>
      <c r="C1037" s="581">
        <v>1863</v>
      </c>
      <c r="D1037" s="581"/>
      <c r="E1037" s="47"/>
      <c r="F1037" s="764" t="s">
        <v>909</v>
      </c>
    </row>
    <row r="1038" spans="1:6" s="338" customFormat="1">
      <c r="A1038" s="470">
        <v>45278</v>
      </c>
      <c r="B1038" s="210" t="s">
        <v>776</v>
      </c>
      <c r="C1038" s="581">
        <v>1175000</v>
      </c>
      <c r="D1038" s="581"/>
      <c r="E1038" s="47"/>
      <c r="F1038" s="764" t="s">
        <v>412</v>
      </c>
    </row>
    <row r="1039" spans="1:6" s="338" customFormat="1">
      <c r="A1039" s="470">
        <v>45278</v>
      </c>
      <c r="B1039" s="210" t="s">
        <v>776</v>
      </c>
      <c r="C1039" s="581">
        <v>20000</v>
      </c>
      <c r="D1039" s="581"/>
      <c r="E1039" s="47"/>
      <c r="F1039" s="764" t="s">
        <v>910</v>
      </c>
    </row>
    <row r="1040" spans="1:6" s="338" customFormat="1">
      <c r="A1040" s="470">
        <v>45279</v>
      </c>
      <c r="B1040" s="210" t="s">
        <v>776</v>
      </c>
      <c r="C1040" s="581">
        <v>100000</v>
      </c>
      <c r="D1040" s="581"/>
      <c r="E1040" s="47"/>
      <c r="F1040" s="764" t="s">
        <v>918</v>
      </c>
    </row>
    <row r="1041" spans="1:9" s="338" customFormat="1">
      <c r="A1041" s="470">
        <v>45279</v>
      </c>
      <c r="B1041" s="210" t="s">
        <v>776</v>
      </c>
      <c r="C1041" s="581">
        <v>-100000</v>
      </c>
      <c r="D1041" s="581"/>
      <c r="E1041" s="47"/>
      <c r="F1041" s="764" t="s">
        <v>911</v>
      </c>
    </row>
    <row r="1042" spans="1:9" s="338" customFormat="1">
      <c r="A1042" s="470">
        <v>45279</v>
      </c>
      <c r="B1042" s="210" t="s">
        <v>776</v>
      </c>
      <c r="C1042" s="581">
        <v>100000</v>
      </c>
      <c r="D1042" s="581"/>
      <c r="E1042" s="47"/>
      <c r="F1042" s="764" t="s">
        <v>422</v>
      </c>
    </row>
    <row r="1043" spans="1:9" s="338" customFormat="1">
      <c r="A1043" s="470">
        <v>45280</v>
      </c>
      <c r="B1043" s="210" t="s">
        <v>776</v>
      </c>
      <c r="C1043" s="581">
        <v>20000</v>
      </c>
      <c r="D1043" s="581"/>
      <c r="E1043" s="47"/>
      <c r="F1043" s="764" t="s">
        <v>426</v>
      </c>
    </row>
    <row r="1044" spans="1:9" s="338" customFormat="1">
      <c r="A1044" s="470">
        <v>45280</v>
      </c>
      <c r="B1044" s="210" t="s">
        <v>776</v>
      </c>
      <c r="C1044" s="581">
        <v>20000</v>
      </c>
      <c r="D1044" s="581"/>
      <c r="E1044" s="47"/>
      <c r="F1044" s="764" t="s">
        <v>425</v>
      </c>
    </row>
    <row r="1045" spans="1:9" s="338" customFormat="1">
      <c r="A1045" s="470">
        <v>45280</v>
      </c>
      <c r="B1045" s="210" t="s">
        <v>776</v>
      </c>
      <c r="C1045" s="581">
        <v>40000</v>
      </c>
      <c r="D1045" s="581"/>
      <c r="E1045" s="47"/>
      <c r="F1045" s="764" t="s">
        <v>412</v>
      </c>
      <c r="I1045" s="531"/>
    </row>
    <row r="1046" spans="1:9" s="338" customFormat="1">
      <c r="A1046" s="470">
        <v>45281</v>
      </c>
      <c r="B1046" s="210" t="s">
        <v>776</v>
      </c>
      <c r="C1046" s="581">
        <v>10000</v>
      </c>
      <c r="D1046" s="581"/>
      <c r="E1046" s="47"/>
      <c r="F1046" s="764" t="s">
        <v>412</v>
      </c>
    </row>
    <row r="1047" spans="1:9" s="338" customFormat="1">
      <c r="A1047" s="470">
        <v>45282</v>
      </c>
      <c r="B1047" s="210" t="s">
        <v>776</v>
      </c>
      <c r="C1047" s="581">
        <v>220000</v>
      </c>
      <c r="D1047" s="581"/>
      <c r="E1047" s="47"/>
      <c r="F1047" s="764" t="s">
        <v>412</v>
      </c>
    </row>
    <row r="1048" spans="1:9" s="338" customFormat="1">
      <c r="A1048" s="470">
        <v>45284</v>
      </c>
      <c r="B1048" s="210" t="s">
        <v>914</v>
      </c>
      <c r="C1048" s="581">
        <v>9791</v>
      </c>
      <c r="D1048" s="581"/>
      <c r="E1048" s="47"/>
      <c r="F1048" s="764" t="s">
        <v>914</v>
      </c>
    </row>
    <row r="1049" spans="1:9" s="338" customFormat="1">
      <c r="A1049" s="470">
        <v>45284</v>
      </c>
      <c r="B1049" s="210" t="s">
        <v>915</v>
      </c>
      <c r="C1049" s="581"/>
      <c r="D1049" s="581">
        <v>1370</v>
      </c>
      <c r="E1049" s="47"/>
      <c r="F1049" s="764" t="s">
        <v>915</v>
      </c>
    </row>
    <row r="1050" spans="1:9" s="338" customFormat="1">
      <c r="A1050" s="470">
        <v>45284</v>
      </c>
      <c r="B1050" s="210" t="s">
        <v>917</v>
      </c>
      <c r="C1050" s="581"/>
      <c r="D1050" s="581">
        <v>130</v>
      </c>
      <c r="E1050" s="47"/>
      <c r="F1050" s="764" t="s">
        <v>916</v>
      </c>
    </row>
    <row r="1051" spans="1:9" s="338" customFormat="1">
      <c r="A1051" s="470">
        <v>45286</v>
      </c>
      <c r="B1051" s="210" t="s">
        <v>776</v>
      </c>
      <c r="C1051" s="581">
        <v>90000</v>
      </c>
      <c r="D1051" s="581"/>
      <c r="E1051" s="47"/>
      <c r="F1051" s="764" t="s">
        <v>412</v>
      </c>
    </row>
    <row r="1052" spans="1:9" s="338" customFormat="1">
      <c r="A1052" s="470">
        <v>45287</v>
      </c>
      <c r="B1052" s="210" t="s">
        <v>776</v>
      </c>
      <c r="C1052" s="581">
        <v>50000</v>
      </c>
      <c r="D1052" s="581"/>
      <c r="E1052" s="47"/>
      <c r="F1052" s="764" t="s">
        <v>747</v>
      </c>
    </row>
    <row r="1053" spans="1:9" s="338" customFormat="1">
      <c r="A1053" s="470">
        <v>45287</v>
      </c>
      <c r="B1053" s="210" t="s">
        <v>776</v>
      </c>
      <c r="C1053" s="581">
        <v>-20000</v>
      </c>
      <c r="D1053" s="581"/>
      <c r="E1053" s="47"/>
      <c r="F1053" s="764" t="s">
        <v>912</v>
      </c>
    </row>
    <row r="1054" spans="1:9" s="338" customFormat="1">
      <c r="A1054" s="470">
        <v>45288</v>
      </c>
      <c r="B1054" s="210" t="s">
        <v>776</v>
      </c>
      <c r="C1054" s="581">
        <v>30000</v>
      </c>
      <c r="D1054" s="581"/>
      <c r="E1054" s="47"/>
      <c r="F1054" s="764" t="s">
        <v>472</v>
      </c>
    </row>
    <row r="1055" spans="1:9" s="338" customFormat="1">
      <c r="A1055" s="470">
        <v>45288</v>
      </c>
      <c r="B1055" s="210" t="s">
        <v>776</v>
      </c>
      <c r="C1055" s="581">
        <v>1135000</v>
      </c>
      <c r="D1055" s="581"/>
      <c r="E1055" s="47"/>
      <c r="F1055" s="764" t="s">
        <v>412</v>
      </c>
    </row>
    <row r="1056" spans="1:9" s="338" customFormat="1">
      <c r="A1056" s="470">
        <v>45289</v>
      </c>
      <c r="B1056" s="210" t="s">
        <v>776</v>
      </c>
      <c r="C1056" s="581">
        <v>10000</v>
      </c>
      <c r="D1056" s="581"/>
      <c r="E1056" s="47"/>
      <c r="F1056" s="764" t="s">
        <v>428</v>
      </c>
    </row>
    <row r="1057" spans="1:6" s="338" customFormat="1">
      <c r="A1057" s="470">
        <v>45289</v>
      </c>
      <c r="B1057" s="210" t="s">
        <v>776</v>
      </c>
      <c r="C1057" s="581">
        <v>20000</v>
      </c>
      <c r="D1057" s="581"/>
      <c r="E1057" s="47"/>
      <c r="F1057" s="764" t="s">
        <v>438</v>
      </c>
    </row>
    <row r="1058" spans="1:6" s="338" customFormat="1">
      <c r="A1058" s="470">
        <v>45289</v>
      </c>
      <c r="B1058" s="210" t="s">
        <v>776</v>
      </c>
      <c r="C1058" s="581">
        <v>10000</v>
      </c>
      <c r="D1058" s="581"/>
      <c r="E1058" s="47"/>
      <c r="F1058" s="764" t="s">
        <v>412</v>
      </c>
    </row>
    <row r="1059" spans="1:6" s="338" customFormat="1">
      <c r="A1059" s="470">
        <v>45290</v>
      </c>
      <c r="B1059" s="210" t="s">
        <v>776</v>
      </c>
      <c r="C1059" s="581">
        <v>100000</v>
      </c>
      <c r="D1059" s="581"/>
      <c r="E1059" s="47"/>
      <c r="F1059" s="764" t="s">
        <v>913</v>
      </c>
    </row>
    <row r="1060" spans="1:6" s="338" customFormat="1">
      <c r="A1060" s="470">
        <v>45291</v>
      </c>
      <c r="B1060" s="210" t="s">
        <v>131</v>
      </c>
      <c r="C1060" s="581"/>
      <c r="D1060" s="581">
        <v>41470</v>
      </c>
      <c r="E1060" s="47"/>
      <c r="F1060" s="764" t="s">
        <v>592</v>
      </c>
    </row>
    <row r="1061" spans="1:6" s="338" customFormat="1">
      <c r="A1061" s="470"/>
      <c r="B1061" s="465" t="s">
        <v>223</v>
      </c>
      <c r="C1061" s="762">
        <f>SUM(C1015:C1060)</f>
        <v>4341654</v>
      </c>
      <c r="D1061" s="762">
        <f>SUM(D1015:D1060)</f>
        <v>6097970</v>
      </c>
      <c r="E1061" s="47"/>
      <c r="F1061" s="220"/>
    </row>
    <row r="1062" spans="1:6" ht="17.25" thickBot="1">
      <c r="A1062" s="765"/>
      <c r="B1062" s="28" t="s">
        <v>130</v>
      </c>
      <c r="C1062" s="254">
        <f>SUM(C4+C597+C638+C683+C718+C757+C803+C846+C887+C927+C969+C1014+C1061)</f>
        <v>83720104</v>
      </c>
      <c r="D1062" s="254">
        <f>SUM(D4+D597+D638+D683+D718+D757+D803+D846+D887+D927+D969+D1014+D1061)</f>
        <v>79358780</v>
      </c>
      <c r="E1062" s="706">
        <f>C1062-D1062</f>
        <v>4361324</v>
      </c>
      <c r="F1062" s="29"/>
    </row>
  </sheetData>
  <mergeCells count="1">
    <mergeCell ref="A1:F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4"/>
  <sheetViews>
    <sheetView topLeftCell="A1712" zoomScale="90" zoomScaleNormal="90" workbookViewId="0">
      <selection activeCell="E1754" sqref="E1754"/>
    </sheetView>
  </sheetViews>
  <sheetFormatPr defaultRowHeight="16.5"/>
  <cols>
    <col min="1" max="1" width="9" style="338"/>
    <col min="2" max="2" width="12.5" style="33" customWidth="1"/>
    <col min="3" max="3" width="12.5" style="249" customWidth="1"/>
    <col min="4" max="4" width="14.75" style="36" customWidth="1"/>
    <col min="5" max="5" width="28" style="249" customWidth="1"/>
    <col min="6" max="6" width="14.75" style="250" customWidth="1"/>
    <col min="7" max="7" width="17.25" style="33" customWidth="1"/>
    <col min="8" max="8" width="16.625" customWidth="1"/>
    <col min="9" max="9" width="11.875" style="54" bestFit="1" customWidth="1"/>
    <col min="10" max="10" width="10.875" bestFit="1" customWidth="1"/>
  </cols>
  <sheetData>
    <row r="1" spans="1:12" ht="36" customHeight="1">
      <c r="B1" s="957" t="s">
        <v>69</v>
      </c>
      <c r="C1" s="957"/>
      <c r="D1" s="957"/>
      <c r="E1" s="957"/>
      <c r="F1" s="957"/>
      <c r="G1" s="957"/>
      <c r="H1" s="20"/>
      <c r="I1" s="55"/>
      <c r="J1" s="20"/>
      <c r="K1" s="20"/>
      <c r="L1" s="20"/>
    </row>
    <row r="2" spans="1:12" ht="23.25" customHeight="1" thickBot="1">
      <c r="B2" s="958" t="s">
        <v>272</v>
      </c>
      <c r="C2" s="958"/>
      <c r="D2" s="958"/>
      <c r="E2" s="958"/>
      <c r="F2" s="958"/>
      <c r="G2" s="958"/>
    </row>
    <row r="3" spans="1:12" ht="22.5" customHeight="1" thickBot="1">
      <c r="B3" s="37" t="s">
        <v>70</v>
      </c>
      <c r="C3" s="57" t="s">
        <v>71</v>
      </c>
      <c r="D3" s="143" t="s">
        <v>72</v>
      </c>
      <c r="E3" s="57" t="s">
        <v>73</v>
      </c>
      <c r="F3" s="122" t="s">
        <v>74</v>
      </c>
      <c r="G3" s="39" t="s">
        <v>75</v>
      </c>
    </row>
    <row r="4" spans="1:12" s="221" customFormat="1" ht="16.5" hidden="1" customHeight="1">
      <c r="A4" s="338"/>
      <c r="B4" s="267">
        <v>43832</v>
      </c>
      <c r="C4" s="263" t="s">
        <v>151</v>
      </c>
      <c r="D4" s="268"/>
      <c r="E4" s="265" t="s">
        <v>149</v>
      </c>
      <c r="F4" s="269">
        <v>90000</v>
      </c>
      <c r="G4" s="271" t="s">
        <v>150</v>
      </c>
      <c r="I4" s="54"/>
    </row>
    <row r="5" spans="1:12" s="221" customFormat="1" ht="16.5" hidden="1" customHeight="1">
      <c r="A5" s="338"/>
      <c r="B5" s="267">
        <v>43836</v>
      </c>
      <c r="C5" s="263" t="s">
        <v>148</v>
      </c>
      <c r="D5" s="268"/>
      <c r="E5" s="265" t="s">
        <v>149</v>
      </c>
      <c r="F5" s="269">
        <v>100000</v>
      </c>
      <c r="G5" s="271" t="s">
        <v>150</v>
      </c>
      <c r="I5" s="54"/>
    </row>
    <row r="6" spans="1:12" s="221" customFormat="1" ht="16.5" hidden="1" customHeight="1">
      <c r="A6" s="338"/>
      <c r="B6" s="267">
        <v>43836</v>
      </c>
      <c r="C6" s="263" t="s">
        <v>148</v>
      </c>
      <c r="D6" s="268"/>
      <c r="E6" s="265" t="s">
        <v>149</v>
      </c>
      <c r="F6" s="269">
        <v>30000</v>
      </c>
      <c r="G6" s="271" t="s">
        <v>150</v>
      </c>
      <c r="I6" s="54"/>
    </row>
    <row r="7" spans="1:12" s="221" customFormat="1" ht="16.5" hidden="1" customHeight="1">
      <c r="A7" s="338"/>
      <c r="B7" s="267">
        <v>43836</v>
      </c>
      <c r="C7" s="263" t="s">
        <v>148</v>
      </c>
      <c r="D7" s="268"/>
      <c r="E7" s="265" t="s">
        <v>149</v>
      </c>
      <c r="F7" s="269">
        <v>10000</v>
      </c>
      <c r="G7" s="271" t="s">
        <v>150</v>
      </c>
      <c r="I7" s="54"/>
    </row>
    <row r="8" spans="1:12" s="221" customFormat="1" ht="16.5" hidden="1" customHeight="1">
      <c r="A8" s="338"/>
      <c r="B8" s="267">
        <v>43836</v>
      </c>
      <c r="C8" s="263" t="s">
        <v>148</v>
      </c>
      <c r="D8" s="268"/>
      <c r="E8" s="265" t="s">
        <v>149</v>
      </c>
      <c r="F8" s="269">
        <v>270000</v>
      </c>
      <c r="G8" s="271" t="s">
        <v>150</v>
      </c>
      <c r="I8" s="54"/>
    </row>
    <row r="9" spans="1:12" s="221" customFormat="1" ht="16.5" hidden="1" customHeight="1">
      <c r="A9" s="338"/>
      <c r="B9" s="267">
        <v>43836</v>
      </c>
      <c r="C9" s="263" t="s">
        <v>148</v>
      </c>
      <c r="D9" s="268"/>
      <c r="E9" s="265" t="s">
        <v>149</v>
      </c>
      <c r="F9" s="269">
        <v>400000</v>
      </c>
      <c r="G9" s="271" t="s">
        <v>150</v>
      </c>
      <c r="I9" s="54"/>
    </row>
    <row r="10" spans="1:12" s="221" customFormat="1" ht="16.5" hidden="1" customHeight="1">
      <c r="A10" s="338"/>
      <c r="B10" s="267">
        <v>43836</v>
      </c>
      <c r="C10" s="263" t="s">
        <v>148</v>
      </c>
      <c r="D10" s="268"/>
      <c r="E10" s="265" t="s">
        <v>149</v>
      </c>
      <c r="F10" s="269">
        <v>1000000</v>
      </c>
      <c r="G10" s="271" t="s">
        <v>150</v>
      </c>
      <c r="I10" s="54"/>
    </row>
    <row r="11" spans="1:12" s="221" customFormat="1" ht="16.5" hidden="1" customHeight="1">
      <c r="A11" s="338"/>
      <c r="B11" s="267">
        <v>43838</v>
      </c>
      <c r="C11" s="263" t="s">
        <v>148</v>
      </c>
      <c r="D11" s="268"/>
      <c r="E11" s="265" t="s">
        <v>149</v>
      </c>
      <c r="F11" s="269">
        <v>550000</v>
      </c>
      <c r="G11" s="271" t="s">
        <v>150</v>
      </c>
      <c r="I11" s="54"/>
    </row>
    <row r="12" spans="1:12" s="221" customFormat="1" ht="16.5" hidden="1" customHeight="1">
      <c r="A12" s="338"/>
      <c r="B12" s="267">
        <v>43838</v>
      </c>
      <c r="C12" s="263" t="s">
        <v>148</v>
      </c>
      <c r="D12" s="268"/>
      <c r="E12" s="265" t="s">
        <v>149</v>
      </c>
      <c r="F12" s="269">
        <v>1000000</v>
      </c>
      <c r="G12" s="271" t="s">
        <v>150</v>
      </c>
      <c r="I12" s="54"/>
    </row>
    <row r="13" spans="1:12" s="221" customFormat="1" ht="16.5" hidden="1" customHeight="1">
      <c r="A13" s="338"/>
      <c r="B13" s="267">
        <v>43839</v>
      </c>
      <c r="C13" s="263" t="s">
        <v>148</v>
      </c>
      <c r="D13" s="268"/>
      <c r="E13" s="265" t="s">
        <v>149</v>
      </c>
      <c r="F13" s="269">
        <v>10000</v>
      </c>
      <c r="G13" s="271" t="s">
        <v>150</v>
      </c>
      <c r="I13" s="54"/>
    </row>
    <row r="14" spans="1:12" s="221" customFormat="1" ht="16.5" hidden="1" customHeight="1">
      <c r="A14" s="338"/>
      <c r="B14" s="267">
        <v>43839</v>
      </c>
      <c r="C14" s="263" t="s">
        <v>148</v>
      </c>
      <c r="D14" s="268"/>
      <c r="E14" s="265" t="s">
        <v>149</v>
      </c>
      <c r="F14" s="269">
        <v>20000</v>
      </c>
      <c r="G14" s="271" t="s">
        <v>150</v>
      </c>
      <c r="I14" s="54"/>
    </row>
    <row r="15" spans="1:12" s="221" customFormat="1" ht="16.5" hidden="1" customHeight="1">
      <c r="A15" s="338"/>
      <c r="B15" s="267">
        <v>43840</v>
      </c>
      <c r="C15" s="263" t="s">
        <v>148</v>
      </c>
      <c r="D15" s="268"/>
      <c r="E15" s="265" t="s">
        <v>149</v>
      </c>
      <c r="F15" s="269">
        <v>10000</v>
      </c>
      <c r="G15" s="271" t="s">
        <v>150</v>
      </c>
      <c r="I15" s="54"/>
    </row>
    <row r="16" spans="1:12" s="221" customFormat="1" ht="16.5" hidden="1" customHeight="1">
      <c r="A16" s="338"/>
      <c r="B16" s="267">
        <v>43840</v>
      </c>
      <c r="C16" s="263" t="s">
        <v>148</v>
      </c>
      <c r="D16" s="268"/>
      <c r="E16" s="265" t="s">
        <v>149</v>
      </c>
      <c r="F16" s="269">
        <v>10000</v>
      </c>
      <c r="G16" s="271" t="s">
        <v>150</v>
      </c>
      <c r="I16" s="54"/>
    </row>
    <row r="17" spans="1:9" s="221" customFormat="1" ht="16.5" hidden="1" customHeight="1">
      <c r="A17" s="338"/>
      <c r="B17" s="267">
        <v>43840</v>
      </c>
      <c r="C17" s="263" t="s">
        <v>148</v>
      </c>
      <c r="D17" s="268"/>
      <c r="E17" s="265" t="s">
        <v>149</v>
      </c>
      <c r="F17" s="269">
        <v>20000</v>
      </c>
      <c r="G17" s="271" t="s">
        <v>150</v>
      </c>
      <c r="I17" s="54"/>
    </row>
    <row r="18" spans="1:9" s="221" customFormat="1" ht="16.5" hidden="1" customHeight="1">
      <c r="A18" s="338"/>
      <c r="B18" s="267">
        <v>43843</v>
      </c>
      <c r="C18" s="263" t="s">
        <v>148</v>
      </c>
      <c r="D18" s="268"/>
      <c r="E18" s="265" t="s">
        <v>149</v>
      </c>
      <c r="F18" s="269">
        <v>90000</v>
      </c>
      <c r="G18" s="271" t="s">
        <v>150</v>
      </c>
      <c r="I18" s="54"/>
    </row>
    <row r="19" spans="1:9" s="221" customFormat="1" ht="16.5" hidden="1" customHeight="1">
      <c r="A19" s="338"/>
      <c r="B19" s="267">
        <v>43844</v>
      </c>
      <c r="C19" s="263" t="s">
        <v>148</v>
      </c>
      <c r="D19" s="268"/>
      <c r="E19" s="265" t="s">
        <v>149</v>
      </c>
      <c r="F19" s="269">
        <v>10000</v>
      </c>
      <c r="G19" s="271" t="s">
        <v>150</v>
      </c>
      <c r="I19" s="54"/>
    </row>
    <row r="20" spans="1:9" s="221" customFormat="1" ht="16.5" hidden="1" customHeight="1">
      <c r="A20" s="338"/>
      <c r="B20" s="267">
        <v>43845</v>
      </c>
      <c r="C20" s="263" t="s">
        <v>148</v>
      </c>
      <c r="D20" s="268"/>
      <c r="E20" s="265" t="s">
        <v>149</v>
      </c>
      <c r="F20" s="269">
        <v>5000</v>
      </c>
      <c r="G20" s="271" t="s">
        <v>150</v>
      </c>
      <c r="I20" s="54"/>
    </row>
    <row r="21" spans="1:9" s="221" customFormat="1" ht="16.5" hidden="1" customHeight="1">
      <c r="A21" s="338"/>
      <c r="B21" s="267">
        <v>43846</v>
      </c>
      <c r="C21" s="263" t="s">
        <v>148</v>
      </c>
      <c r="D21" s="268"/>
      <c r="E21" s="265" t="s">
        <v>149</v>
      </c>
      <c r="F21" s="269">
        <v>10000</v>
      </c>
      <c r="G21" s="271" t="s">
        <v>150</v>
      </c>
      <c r="I21" s="54"/>
    </row>
    <row r="22" spans="1:9" s="221" customFormat="1" ht="16.5" hidden="1" customHeight="1">
      <c r="A22" s="338"/>
      <c r="B22" s="267">
        <v>43847</v>
      </c>
      <c r="C22" s="263" t="s">
        <v>148</v>
      </c>
      <c r="D22" s="268"/>
      <c r="E22" s="265" t="s">
        <v>149</v>
      </c>
      <c r="F22" s="269">
        <v>790000</v>
      </c>
      <c r="G22" s="271" t="s">
        <v>150</v>
      </c>
      <c r="I22" s="54"/>
    </row>
    <row r="23" spans="1:9" s="221" customFormat="1" ht="16.5" hidden="1" customHeight="1">
      <c r="A23" s="338"/>
      <c r="B23" s="267">
        <v>43850</v>
      </c>
      <c r="C23" s="263" t="s">
        <v>148</v>
      </c>
      <c r="D23" s="268"/>
      <c r="E23" s="265" t="s">
        <v>149</v>
      </c>
      <c r="F23" s="269">
        <v>30000</v>
      </c>
      <c r="G23" s="271" t="s">
        <v>150</v>
      </c>
      <c r="I23" s="54"/>
    </row>
    <row r="24" spans="1:9" s="221" customFormat="1" ht="16.5" hidden="1" customHeight="1">
      <c r="A24" s="338"/>
      <c r="B24" s="267">
        <v>43850</v>
      </c>
      <c r="C24" s="263" t="s">
        <v>148</v>
      </c>
      <c r="D24" s="268"/>
      <c r="E24" s="265" t="s">
        <v>149</v>
      </c>
      <c r="F24" s="269">
        <v>10000</v>
      </c>
      <c r="G24" s="271" t="s">
        <v>150</v>
      </c>
      <c r="I24" s="54"/>
    </row>
    <row r="25" spans="1:9" s="221" customFormat="1" ht="16.5" hidden="1" customHeight="1">
      <c r="A25" s="338"/>
      <c r="B25" s="267">
        <v>43850</v>
      </c>
      <c r="C25" s="263" t="s">
        <v>148</v>
      </c>
      <c r="D25" s="268"/>
      <c r="E25" s="265" t="s">
        <v>149</v>
      </c>
      <c r="F25" s="269">
        <v>125000</v>
      </c>
      <c r="G25" s="271" t="s">
        <v>150</v>
      </c>
      <c r="I25" s="54"/>
    </row>
    <row r="26" spans="1:9" s="221" customFormat="1" ht="16.5" hidden="1" customHeight="1">
      <c r="A26" s="338"/>
      <c r="B26" s="267">
        <v>43850</v>
      </c>
      <c r="C26" s="263" t="s">
        <v>148</v>
      </c>
      <c r="D26" s="268"/>
      <c r="E26" s="265" t="s">
        <v>149</v>
      </c>
      <c r="F26" s="269">
        <v>100000</v>
      </c>
      <c r="G26" s="271" t="s">
        <v>150</v>
      </c>
      <c r="I26" s="54"/>
    </row>
    <row r="27" spans="1:9" s="221" customFormat="1" ht="16.5" hidden="1" customHeight="1">
      <c r="A27" s="338"/>
      <c r="B27" s="267">
        <v>43852</v>
      </c>
      <c r="C27" s="263" t="s">
        <v>148</v>
      </c>
      <c r="D27" s="268"/>
      <c r="E27" s="265" t="s">
        <v>149</v>
      </c>
      <c r="F27" s="269">
        <v>30000</v>
      </c>
      <c r="G27" s="271" t="s">
        <v>150</v>
      </c>
      <c r="I27" s="54"/>
    </row>
    <row r="28" spans="1:9" s="221" customFormat="1" ht="16.5" hidden="1" customHeight="1">
      <c r="A28" s="338"/>
      <c r="B28" s="267">
        <v>43852</v>
      </c>
      <c r="C28" s="263" t="s">
        <v>148</v>
      </c>
      <c r="D28" s="268"/>
      <c r="E28" s="265" t="s">
        <v>149</v>
      </c>
      <c r="F28" s="269">
        <v>140000</v>
      </c>
      <c r="G28" s="271" t="s">
        <v>150</v>
      </c>
      <c r="I28" s="54"/>
    </row>
    <row r="29" spans="1:9" s="221" customFormat="1" ht="16.5" hidden="1" customHeight="1">
      <c r="A29" s="338"/>
      <c r="B29" s="267">
        <v>43853</v>
      </c>
      <c r="C29" s="263" t="s">
        <v>148</v>
      </c>
      <c r="D29" s="268"/>
      <c r="E29" s="265" t="s">
        <v>149</v>
      </c>
      <c r="F29" s="269">
        <v>20000</v>
      </c>
      <c r="G29" s="271" t="s">
        <v>150</v>
      </c>
      <c r="I29" s="54"/>
    </row>
    <row r="30" spans="1:9" s="221" customFormat="1" ht="16.5" hidden="1" customHeight="1">
      <c r="A30" s="338"/>
      <c r="B30" s="267">
        <v>43857</v>
      </c>
      <c r="C30" s="263" t="s">
        <v>148</v>
      </c>
      <c r="D30" s="268"/>
      <c r="E30" s="265" t="s">
        <v>149</v>
      </c>
      <c r="F30" s="269">
        <v>120000</v>
      </c>
      <c r="G30" s="271" t="s">
        <v>150</v>
      </c>
      <c r="I30" s="54"/>
    </row>
    <row r="31" spans="1:9" s="221" customFormat="1" ht="16.5" hidden="1" customHeight="1">
      <c r="A31" s="338"/>
      <c r="B31" s="267">
        <v>43858</v>
      </c>
      <c r="C31" s="263" t="s">
        <v>148</v>
      </c>
      <c r="D31" s="268"/>
      <c r="E31" s="265" t="s">
        <v>149</v>
      </c>
      <c r="F31" s="269">
        <v>10000</v>
      </c>
      <c r="G31" s="271" t="s">
        <v>150</v>
      </c>
      <c r="I31" s="54"/>
    </row>
    <row r="32" spans="1:9" s="221" customFormat="1" ht="16.5" hidden="1" customHeight="1">
      <c r="A32" s="338"/>
      <c r="B32" s="267">
        <v>43858</v>
      </c>
      <c r="C32" s="263" t="s">
        <v>148</v>
      </c>
      <c r="D32" s="268"/>
      <c r="E32" s="265" t="s">
        <v>149</v>
      </c>
      <c r="F32" s="269">
        <v>30000</v>
      </c>
      <c r="G32" s="271" t="s">
        <v>150</v>
      </c>
      <c r="I32" s="54"/>
    </row>
    <row r="33" spans="1:9" s="221" customFormat="1" ht="16.5" hidden="1" customHeight="1">
      <c r="A33" s="338"/>
      <c r="B33" s="267">
        <v>43859</v>
      </c>
      <c r="C33" s="263" t="s">
        <v>148</v>
      </c>
      <c r="D33" s="268"/>
      <c r="E33" s="265" t="s">
        <v>149</v>
      </c>
      <c r="F33" s="269">
        <v>10000</v>
      </c>
      <c r="G33" s="271" t="s">
        <v>150</v>
      </c>
      <c r="I33" s="54"/>
    </row>
    <row r="34" spans="1:9" s="221" customFormat="1" ht="16.5" hidden="1" customHeight="1">
      <c r="A34" s="338"/>
      <c r="B34" s="267">
        <v>43859</v>
      </c>
      <c r="C34" s="263" t="s">
        <v>148</v>
      </c>
      <c r="D34" s="268"/>
      <c r="E34" s="265" t="s">
        <v>149</v>
      </c>
      <c r="F34" s="269">
        <v>1500000</v>
      </c>
      <c r="G34" s="271" t="s">
        <v>150</v>
      </c>
      <c r="I34" s="54"/>
    </row>
    <row r="35" spans="1:9" s="221" customFormat="1" ht="16.5" hidden="1" customHeight="1">
      <c r="A35" s="338"/>
      <c r="B35" s="267">
        <v>43860</v>
      </c>
      <c r="C35" s="263" t="s">
        <v>148</v>
      </c>
      <c r="D35" s="268"/>
      <c r="E35" s="265" t="s">
        <v>149</v>
      </c>
      <c r="F35" s="269">
        <v>1525000</v>
      </c>
      <c r="G35" s="271" t="s">
        <v>150</v>
      </c>
      <c r="I35" s="54"/>
    </row>
    <row r="36" spans="1:9" s="221" customFormat="1" ht="16.5" hidden="1" customHeight="1">
      <c r="A36" s="338"/>
      <c r="B36" s="267">
        <v>43861</v>
      </c>
      <c r="C36" s="263" t="s">
        <v>148</v>
      </c>
      <c r="D36" s="268"/>
      <c r="E36" s="265" t="s">
        <v>149</v>
      </c>
      <c r="F36" s="269">
        <v>10000</v>
      </c>
      <c r="G36" s="271" t="s">
        <v>150</v>
      </c>
      <c r="I36" s="54"/>
    </row>
    <row r="37" spans="1:9" s="221" customFormat="1" ht="17.25" hidden="1" customHeight="1" thickBot="1">
      <c r="A37" s="338"/>
      <c r="B37" s="258">
        <v>43861</v>
      </c>
      <c r="C37" s="216" t="s">
        <v>127</v>
      </c>
      <c r="D37" s="146"/>
      <c r="E37" s="272" t="s">
        <v>128</v>
      </c>
      <c r="F37" s="259">
        <v>50000</v>
      </c>
      <c r="G37" s="262" t="s">
        <v>129</v>
      </c>
      <c r="I37" s="54"/>
    </row>
    <row r="38" spans="1:9" s="221" customFormat="1" ht="16.5" hidden="1" customHeight="1">
      <c r="A38" s="338"/>
      <c r="B38" s="267">
        <v>43862</v>
      </c>
      <c r="C38" s="263" t="s">
        <v>163</v>
      </c>
      <c r="D38" s="268"/>
      <c r="E38" s="265" t="s">
        <v>164</v>
      </c>
      <c r="F38" s="269">
        <v>10000</v>
      </c>
      <c r="G38" s="271" t="s">
        <v>165</v>
      </c>
      <c r="I38" s="54"/>
    </row>
    <row r="39" spans="1:9" s="221" customFormat="1" ht="16.5" hidden="1" customHeight="1">
      <c r="A39" s="338"/>
      <c r="B39" s="267">
        <v>43864</v>
      </c>
      <c r="C39" s="263" t="s">
        <v>163</v>
      </c>
      <c r="D39" s="268"/>
      <c r="E39" s="265" t="s">
        <v>164</v>
      </c>
      <c r="F39" s="269">
        <v>40000</v>
      </c>
      <c r="G39" s="271" t="s">
        <v>165</v>
      </c>
      <c r="I39" s="54"/>
    </row>
    <row r="40" spans="1:9" s="221" customFormat="1" ht="16.5" hidden="1" customHeight="1">
      <c r="A40" s="338"/>
      <c r="B40" s="267">
        <v>43866</v>
      </c>
      <c r="C40" s="263" t="s">
        <v>163</v>
      </c>
      <c r="D40" s="268"/>
      <c r="E40" s="265" t="s">
        <v>164</v>
      </c>
      <c r="F40" s="269">
        <v>100000</v>
      </c>
      <c r="G40" s="271" t="s">
        <v>165</v>
      </c>
      <c r="I40" s="54"/>
    </row>
    <row r="41" spans="1:9" s="221" customFormat="1" ht="16.5" hidden="1" customHeight="1">
      <c r="A41" s="338"/>
      <c r="B41" s="267">
        <v>43866</v>
      </c>
      <c r="C41" s="263" t="s">
        <v>163</v>
      </c>
      <c r="D41" s="268"/>
      <c r="E41" s="265" t="s">
        <v>164</v>
      </c>
      <c r="F41" s="269">
        <v>30000</v>
      </c>
      <c r="G41" s="271" t="s">
        <v>165</v>
      </c>
      <c r="I41" s="54"/>
    </row>
    <row r="42" spans="1:9" s="221" customFormat="1" ht="16.5" hidden="1" customHeight="1">
      <c r="A42" s="338"/>
      <c r="B42" s="267">
        <v>43866</v>
      </c>
      <c r="C42" s="263" t="s">
        <v>163</v>
      </c>
      <c r="D42" s="268"/>
      <c r="E42" s="265" t="s">
        <v>164</v>
      </c>
      <c r="F42" s="269">
        <v>280000</v>
      </c>
      <c r="G42" s="271" t="s">
        <v>165</v>
      </c>
      <c r="I42" s="54"/>
    </row>
    <row r="43" spans="1:9" s="221" customFormat="1" ht="16.5" hidden="1" customHeight="1">
      <c r="A43" s="338"/>
      <c r="B43" s="267">
        <v>43867</v>
      </c>
      <c r="C43" s="263" t="s">
        <v>163</v>
      </c>
      <c r="D43" s="268"/>
      <c r="E43" s="265" t="s">
        <v>164</v>
      </c>
      <c r="F43" s="269">
        <v>10000</v>
      </c>
      <c r="G43" s="271" t="s">
        <v>165</v>
      </c>
      <c r="I43" s="54"/>
    </row>
    <row r="44" spans="1:9" s="221" customFormat="1" ht="16.5" hidden="1" customHeight="1">
      <c r="A44" s="338"/>
      <c r="B44" s="267">
        <v>43867</v>
      </c>
      <c r="C44" s="263" t="s">
        <v>163</v>
      </c>
      <c r="D44" s="268"/>
      <c r="E44" s="265" t="s">
        <v>164</v>
      </c>
      <c r="F44" s="269">
        <v>40000</v>
      </c>
      <c r="G44" s="271" t="s">
        <v>165</v>
      </c>
      <c r="I44" s="54"/>
    </row>
    <row r="45" spans="1:9" s="221" customFormat="1" ht="16.5" hidden="1" customHeight="1">
      <c r="A45" s="338"/>
      <c r="B45" s="267">
        <v>43868</v>
      </c>
      <c r="C45" s="263" t="s">
        <v>163</v>
      </c>
      <c r="D45" s="268"/>
      <c r="E45" s="265" t="s">
        <v>164</v>
      </c>
      <c r="F45" s="269">
        <v>20000</v>
      </c>
      <c r="G45" s="271" t="s">
        <v>165</v>
      </c>
      <c r="I45" s="54"/>
    </row>
    <row r="46" spans="1:9" s="221" customFormat="1" ht="16.5" hidden="1" customHeight="1">
      <c r="A46" s="338"/>
      <c r="B46" s="267">
        <v>43868</v>
      </c>
      <c r="C46" s="263" t="s">
        <v>163</v>
      </c>
      <c r="D46" s="268"/>
      <c r="E46" s="265" t="s">
        <v>164</v>
      </c>
      <c r="F46" s="269">
        <v>490000</v>
      </c>
      <c r="G46" s="271" t="s">
        <v>165</v>
      </c>
      <c r="I46" s="54"/>
    </row>
    <row r="47" spans="1:9" s="221" customFormat="1" ht="16.5" hidden="1" customHeight="1">
      <c r="A47" s="338"/>
      <c r="B47" s="267">
        <v>43871</v>
      </c>
      <c r="C47" s="263" t="s">
        <v>163</v>
      </c>
      <c r="D47" s="268"/>
      <c r="E47" s="265" t="s">
        <v>164</v>
      </c>
      <c r="F47" s="269">
        <v>10000</v>
      </c>
      <c r="G47" s="271" t="s">
        <v>165</v>
      </c>
      <c r="I47" s="54"/>
    </row>
    <row r="48" spans="1:9" s="221" customFormat="1" ht="16.5" hidden="1" customHeight="1">
      <c r="A48" s="338"/>
      <c r="B48" s="267">
        <v>43871</v>
      </c>
      <c r="C48" s="263" t="s">
        <v>163</v>
      </c>
      <c r="D48" s="268"/>
      <c r="E48" s="265" t="s">
        <v>164</v>
      </c>
      <c r="F48" s="269">
        <v>20000</v>
      </c>
      <c r="G48" s="271" t="s">
        <v>165</v>
      </c>
      <c r="I48" s="54"/>
    </row>
    <row r="49" spans="1:9" s="221" customFormat="1" ht="16.5" hidden="1" customHeight="1">
      <c r="A49" s="338"/>
      <c r="B49" s="267">
        <v>43871</v>
      </c>
      <c r="C49" s="263" t="s">
        <v>163</v>
      </c>
      <c r="D49" s="268"/>
      <c r="E49" s="265" t="s">
        <v>164</v>
      </c>
      <c r="F49" s="269">
        <v>10000</v>
      </c>
      <c r="G49" s="271" t="s">
        <v>165</v>
      </c>
      <c r="I49" s="54"/>
    </row>
    <row r="50" spans="1:9" s="221" customFormat="1" ht="16.5" hidden="1" customHeight="1">
      <c r="A50" s="338"/>
      <c r="B50" s="267">
        <v>43871</v>
      </c>
      <c r="C50" s="263" t="s">
        <v>163</v>
      </c>
      <c r="D50" s="268"/>
      <c r="E50" s="265" t="s">
        <v>164</v>
      </c>
      <c r="F50" s="269">
        <v>50000</v>
      </c>
      <c r="G50" s="271" t="s">
        <v>165</v>
      </c>
      <c r="I50" s="54"/>
    </row>
    <row r="51" spans="1:9" s="221" customFormat="1" ht="16.5" hidden="1" customHeight="1">
      <c r="A51" s="338"/>
      <c r="B51" s="267">
        <v>43873</v>
      </c>
      <c r="C51" s="263" t="s">
        <v>163</v>
      </c>
      <c r="D51" s="268"/>
      <c r="E51" s="265" t="s">
        <v>164</v>
      </c>
      <c r="F51" s="269">
        <v>500000</v>
      </c>
      <c r="G51" s="271" t="s">
        <v>165</v>
      </c>
      <c r="I51" s="54"/>
    </row>
    <row r="52" spans="1:9" s="221" customFormat="1" ht="16.5" hidden="1" customHeight="1">
      <c r="A52" s="338"/>
      <c r="B52" s="267">
        <v>43873</v>
      </c>
      <c r="C52" s="263" t="s">
        <v>163</v>
      </c>
      <c r="D52" s="268"/>
      <c r="E52" s="265" t="s">
        <v>164</v>
      </c>
      <c r="F52" s="269">
        <v>100000</v>
      </c>
      <c r="G52" s="271" t="s">
        <v>165</v>
      </c>
      <c r="I52" s="54"/>
    </row>
    <row r="53" spans="1:9" s="221" customFormat="1" ht="16.5" hidden="1" customHeight="1">
      <c r="A53" s="338"/>
      <c r="B53" s="267">
        <v>43874</v>
      </c>
      <c r="C53" s="263" t="s">
        <v>163</v>
      </c>
      <c r="D53" s="268"/>
      <c r="E53" s="265" t="s">
        <v>164</v>
      </c>
      <c r="F53" s="269">
        <v>10000</v>
      </c>
      <c r="G53" s="271" t="s">
        <v>165</v>
      </c>
      <c r="I53" s="54"/>
    </row>
    <row r="54" spans="1:9" s="221" customFormat="1" ht="16.5" hidden="1" customHeight="1">
      <c r="A54" s="338"/>
      <c r="B54" s="267">
        <v>43875</v>
      </c>
      <c r="C54" s="263" t="s">
        <v>163</v>
      </c>
      <c r="D54" s="268"/>
      <c r="E54" s="265" t="s">
        <v>164</v>
      </c>
      <c r="F54" s="269">
        <v>5000</v>
      </c>
      <c r="G54" s="271" t="s">
        <v>165</v>
      </c>
      <c r="I54" s="54"/>
    </row>
    <row r="55" spans="1:9" s="221" customFormat="1" ht="16.5" hidden="1" customHeight="1">
      <c r="A55" s="338"/>
      <c r="B55" s="267">
        <v>43876</v>
      </c>
      <c r="C55" s="263" t="s">
        <v>127</v>
      </c>
      <c r="D55" s="268"/>
      <c r="E55" s="265" t="s">
        <v>128</v>
      </c>
      <c r="F55" s="269">
        <v>810000</v>
      </c>
      <c r="G55" s="271" t="s">
        <v>129</v>
      </c>
      <c r="I55" s="54"/>
    </row>
    <row r="56" spans="1:9" s="221" customFormat="1" ht="16.5" hidden="1" customHeight="1">
      <c r="A56" s="338"/>
      <c r="B56" s="267">
        <v>43880</v>
      </c>
      <c r="C56" s="263" t="s">
        <v>163</v>
      </c>
      <c r="D56" s="268"/>
      <c r="E56" s="265" t="s">
        <v>164</v>
      </c>
      <c r="F56" s="269">
        <v>910000</v>
      </c>
      <c r="G56" s="271" t="s">
        <v>165</v>
      </c>
      <c r="I56" s="54"/>
    </row>
    <row r="57" spans="1:9" s="221" customFormat="1" ht="16.5" hidden="1" customHeight="1">
      <c r="A57" s="338"/>
      <c r="B57" s="257">
        <v>43880</v>
      </c>
      <c r="C57" s="215" t="s">
        <v>163</v>
      </c>
      <c r="D57" s="145"/>
      <c r="E57" s="251" t="s">
        <v>164</v>
      </c>
      <c r="F57" s="252">
        <v>100000</v>
      </c>
      <c r="G57" s="253" t="s">
        <v>165</v>
      </c>
      <c r="I57" s="54"/>
    </row>
    <row r="58" spans="1:9" s="221" customFormat="1" ht="16.5" hidden="1" customHeight="1">
      <c r="A58" s="338"/>
      <c r="B58" s="289">
        <v>43881</v>
      </c>
      <c r="C58" s="215" t="s">
        <v>163</v>
      </c>
      <c r="D58" s="290"/>
      <c r="E58" s="251" t="s">
        <v>164</v>
      </c>
      <c r="F58" s="291">
        <v>30000</v>
      </c>
      <c r="G58" s="253" t="s">
        <v>165</v>
      </c>
      <c r="I58" s="54"/>
    </row>
    <row r="59" spans="1:9" s="221" customFormat="1" ht="16.5" hidden="1" customHeight="1">
      <c r="A59" s="338"/>
      <c r="B59" s="267">
        <v>43881</v>
      </c>
      <c r="C59" s="215" t="s">
        <v>163</v>
      </c>
      <c r="D59" s="268"/>
      <c r="E59" s="251" t="s">
        <v>164</v>
      </c>
      <c r="F59" s="269">
        <v>10000</v>
      </c>
      <c r="G59" s="253" t="s">
        <v>165</v>
      </c>
      <c r="I59" s="54"/>
    </row>
    <row r="60" spans="1:9" s="221" customFormat="1" ht="16.5" hidden="1" customHeight="1">
      <c r="A60" s="338"/>
      <c r="B60" s="267">
        <v>43882</v>
      </c>
      <c r="C60" s="215" t="s">
        <v>163</v>
      </c>
      <c r="D60" s="268"/>
      <c r="E60" s="251" t="s">
        <v>164</v>
      </c>
      <c r="F60" s="269">
        <v>20000</v>
      </c>
      <c r="G60" s="253" t="s">
        <v>165</v>
      </c>
      <c r="I60" s="54"/>
    </row>
    <row r="61" spans="1:9" s="221" customFormat="1" ht="16.5" hidden="1" customHeight="1">
      <c r="A61" s="338"/>
      <c r="B61" s="267">
        <v>43882</v>
      </c>
      <c r="C61" s="215" t="s">
        <v>163</v>
      </c>
      <c r="D61" s="268"/>
      <c r="E61" s="251" t="s">
        <v>164</v>
      </c>
      <c r="F61" s="269">
        <v>5000</v>
      </c>
      <c r="G61" s="253" t="s">
        <v>165</v>
      </c>
      <c r="I61" s="54"/>
    </row>
    <row r="62" spans="1:9" s="221" customFormat="1" ht="16.5" hidden="1" customHeight="1">
      <c r="A62" s="338"/>
      <c r="B62" s="267">
        <v>43885</v>
      </c>
      <c r="C62" s="215" t="s">
        <v>163</v>
      </c>
      <c r="D62" s="268"/>
      <c r="E62" s="251" t="s">
        <v>164</v>
      </c>
      <c r="F62" s="269">
        <v>130000</v>
      </c>
      <c r="G62" s="253" t="s">
        <v>165</v>
      </c>
      <c r="I62" s="54"/>
    </row>
    <row r="63" spans="1:9" s="221" customFormat="1" ht="16.5" hidden="1" customHeight="1">
      <c r="A63" s="338"/>
      <c r="B63" s="267">
        <v>43887</v>
      </c>
      <c r="C63" s="215" t="s">
        <v>163</v>
      </c>
      <c r="D63" s="268"/>
      <c r="E63" s="251" t="s">
        <v>164</v>
      </c>
      <c r="F63" s="269">
        <v>10000</v>
      </c>
      <c r="G63" s="253" t="s">
        <v>165</v>
      </c>
      <c r="I63" s="54"/>
    </row>
    <row r="64" spans="1:9" s="221" customFormat="1" ht="16.5" hidden="1" customHeight="1">
      <c r="A64" s="338"/>
      <c r="B64" s="267">
        <v>43887</v>
      </c>
      <c r="C64" s="215" t="s">
        <v>163</v>
      </c>
      <c r="D64" s="268"/>
      <c r="E64" s="251" t="s">
        <v>164</v>
      </c>
      <c r="F64" s="269">
        <v>40000</v>
      </c>
      <c r="G64" s="253" t="s">
        <v>165</v>
      </c>
      <c r="I64" s="54"/>
    </row>
    <row r="65" spans="1:9" s="221" customFormat="1" ht="16.5" hidden="1" customHeight="1">
      <c r="A65" s="338"/>
      <c r="B65" s="267">
        <v>43888</v>
      </c>
      <c r="C65" s="215" t="s">
        <v>163</v>
      </c>
      <c r="D65" s="268"/>
      <c r="E65" s="251" t="s">
        <v>164</v>
      </c>
      <c r="F65" s="269">
        <v>1345000</v>
      </c>
      <c r="G65" s="253" t="s">
        <v>165</v>
      </c>
      <c r="I65" s="54"/>
    </row>
    <row r="66" spans="1:9" s="221" customFormat="1" ht="16.5" hidden="1" customHeight="1">
      <c r="A66" s="338"/>
      <c r="B66" s="267">
        <v>43889</v>
      </c>
      <c r="C66" s="215" t="s">
        <v>163</v>
      </c>
      <c r="D66" s="268"/>
      <c r="E66" s="251" t="s">
        <v>164</v>
      </c>
      <c r="F66" s="269">
        <v>70000</v>
      </c>
      <c r="G66" s="253" t="s">
        <v>165</v>
      </c>
      <c r="I66" s="54"/>
    </row>
    <row r="67" spans="1:9" s="221" customFormat="1" ht="17.25" hidden="1" customHeight="1" thickBot="1">
      <c r="A67" s="338"/>
      <c r="B67" s="267">
        <v>43889</v>
      </c>
      <c r="C67" s="263" t="s">
        <v>163</v>
      </c>
      <c r="D67" s="268"/>
      <c r="E67" s="264" t="s">
        <v>164</v>
      </c>
      <c r="F67" s="269">
        <v>45000</v>
      </c>
      <c r="G67" s="271" t="s">
        <v>165</v>
      </c>
      <c r="I67" s="54"/>
    </row>
    <row r="68" spans="1:9" ht="16.5" hidden="1" customHeight="1">
      <c r="B68" s="315">
        <v>43892</v>
      </c>
      <c r="C68" s="311" t="s">
        <v>127</v>
      </c>
      <c r="D68" s="309"/>
      <c r="E68" s="312" t="s">
        <v>128</v>
      </c>
      <c r="F68" s="310">
        <v>10000</v>
      </c>
      <c r="G68" s="278" t="s">
        <v>129</v>
      </c>
    </row>
    <row r="69" spans="1:9" ht="16.5" hidden="1" customHeight="1">
      <c r="B69" s="257">
        <v>43892</v>
      </c>
      <c r="C69" s="215" t="s">
        <v>127</v>
      </c>
      <c r="D69" s="145"/>
      <c r="E69" s="251" t="s">
        <v>128</v>
      </c>
      <c r="F69" s="217">
        <v>10000</v>
      </c>
      <c r="G69" s="253" t="s">
        <v>129</v>
      </c>
    </row>
    <row r="70" spans="1:9" ht="16.5" hidden="1" customHeight="1">
      <c r="B70" s="257">
        <v>43892</v>
      </c>
      <c r="C70" s="215" t="s">
        <v>127</v>
      </c>
      <c r="D70" s="145"/>
      <c r="E70" s="251" t="s">
        <v>128</v>
      </c>
      <c r="F70" s="217">
        <v>65000</v>
      </c>
      <c r="G70" s="253" t="s">
        <v>129</v>
      </c>
    </row>
    <row r="71" spans="1:9" ht="16.5" hidden="1" customHeight="1">
      <c r="B71" s="257">
        <v>43894</v>
      </c>
      <c r="C71" s="215" t="s">
        <v>127</v>
      </c>
      <c r="D71" s="145"/>
      <c r="E71" s="251" t="s">
        <v>128</v>
      </c>
      <c r="F71" s="217">
        <v>360000</v>
      </c>
      <c r="G71" s="253" t="s">
        <v>129</v>
      </c>
    </row>
    <row r="72" spans="1:9" ht="16.5" hidden="1" customHeight="1">
      <c r="B72" s="257">
        <v>43895</v>
      </c>
      <c r="C72" s="215" t="s">
        <v>127</v>
      </c>
      <c r="D72" s="145"/>
      <c r="E72" s="251" t="s">
        <v>128</v>
      </c>
      <c r="F72" s="217">
        <v>100000</v>
      </c>
      <c r="G72" s="253" t="s">
        <v>129</v>
      </c>
    </row>
    <row r="73" spans="1:9" ht="16.5" hidden="1" customHeight="1">
      <c r="B73" s="257">
        <v>43895</v>
      </c>
      <c r="C73" s="215" t="s">
        <v>127</v>
      </c>
      <c r="D73" s="145"/>
      <c r="E73" s="251" t="s">
        <v>128</v>
      </c>
      <c r="F73" s="217">
        <v>30000</v>
      </c>
      <c r="G73" s="253" t="s">
        <v>129</v>
      </c>
    </row>
    <row r="74" spans="1:9" ht="16.5" hidden="1" customHeight="1">
      <c r="B74" s="257">
        <v>43896</v>
      </c>
      <c r="C74" s="215" t="s">
        <v>127</v>
      </c>
      <c r="D74" s="145"/>
      <c r="E74" s="251" t="s">
        <v>128</v>
      </c>
      <c r="F74" s="218">
        <v>10000</v>
      </c>
      <c r="G74" s="253" t="s">
        <v>129</v>
      </c>
    </row>
    <row r="75" spans="1:9" ht="16.5" hidden="1" customHeight="1">
      <c r="B75" s="257">
        <v>43896</v>
      </c>
      <c r="C75" s="215" t="s">
        <v>127</v>
      </c>
      <c r="D75" s="145"/>
      <c r="E75" s="251" t="s">
        <v>128</v>
      </c>
      <c r="F75" s="218">
        <v>40000</v>
      </c>
      <c r="G75" s="253" t="s">
        <v>129</v>
      </c>
    </row>
    <row r="76" spans="1:9" ht="16.5" hidden="1" customHeight="1">
      <c r="B76" s="257">
        <v>43899</v>
      </c>
      <c r="C76" s="215" t="s">
        <v>127</v>
      </c>
      <c r="D76" s="145"/>
      <c r="E76" s="251" t="s">
        <v>128</v>
      </c>
      <c r="F76" s="218">
        <v>520000</v>
      </c>
      <c r="G76" s="253" t="s">
        <v>129</v>
      </c>
    </row>
    <row r="77" spans="1:9" ht="16.5" hidden="1" customHeight="1">
      <c r="B77" s="257">
        <v>43900</v>
      </c>
      <c r="C77" s="215" t="s">
        <v>127</v>
      </c>
      <c r="D77" s="145"/>
      <c r="E77" s="251" t="s">
        <v>128</v>
      </c>
      <c r="F77" s="218">
        <v>10000</v>
      </c>
      <c r="G77" s="253" t="s">
        <v>129</v>
      </c>
    </row>
    <row r="78" spans="1:9" ht="16.5" hidden="1" customHeight="1">
      <c r="B78" s="257">
        <v>43900</v>
      </c>
      <c r="C78" s="215" t="s">
        <v>127</v>
      </c>
      <c r="D78" s="145"/>
      <c r="E78" s="251" t="s">
        <v>128</v>
      </c>
      <c r="F78" s="218">
        <v>20000</v>
      </c>
      <c r="G78" s="253" t="s">
        <v>129</v>
      </c>
    </row>
    <row r="79" spans="1:9" ht="16.5" hidden="1" customHeight="1">
      <c r="B79" s="257">
        <v>43900</v>
      </c>
      <c r="C79" s="215" t="s">
        <v>127</v>
      </c>
      <c r="D79" s="145"/>
      <c r="E79" s="251" t="s">
        <v>128</v>
      </c>
      <c r="F79" s="218">
        <v>20000</v>
      </c>
      <c r="G79" s="253" t="s">
        <v>129</v>
      </c>
    </row>
    <row r="80" spans="1:9" ht="16.5" hidden="1" customHeight="1">
      <c r="B80" s="257">
        <v>43900</v>
      </c>
      <c r="C80" s="215" t="s">
        <v>127</v>
      </c>
      <c r="D80" s="145"/>
      <c r="E80" s="251" t="s">
        <v>128</v>
      </c>
      <c r="F80" s="218">
        <v>20000</v>
      </c>
      <c r="G80" s="253" t="s">
        <v>129</v>
      </c>
    </row>
    <row r="81" spans="2:7" ht="16.5" hidden="1" customHeight="1">
      <c r="B81" s="257">
        <v>43900</v>
      </c>
      <c r="C81" s="215" t="s">
        <v>127</v>
      </c>
      <c r="D81" s="145"/>
      <c r="E81" s="251" t="s">
        <v>128</v>
      </c>
      <c r="F81" s="218">
        <v>10000</v>
      </c>
      <c r="G81" s="253" t="s">
        <v>129</v>
      </c>
    </row>
    <row r="82" spans="2:7" ht="16.5" hidden="1" customHeight="1">
      <c r="B82" s="257">
        <v>43901</v>
      </c>
      <c r="C82" s="215" t="s">
        <v>127</v>
      </c>
      <c r="D82" s="145"/>
      <c r="E82" s="251" t="s">
        <v>128</v>
      </c>
      <c r="F82" s="218">
        <v>30000</v>
      </c>
      <c r="G82" s="253" t="s">
        <v>129</v>
      </c>
    </row>
    <row r="83" spans="2:7" ht="16.5" hidden="1" customHeight="1">
      <c r="B83" s="257">
        <v>43902</v>
      </c>
      <c r="C83" s="215" t="s">
        <v>127</v>
      </c>
      <c r="D83" s="145"/>
      <c r="E83" s="251" t="s">
        <v>128</v>
      </c>
      <c r="F83" s="218">
        <v>100000</v>
      </c>
      <c r="G83" s="253" t="s">
        <v>129</v>
      </c>
    </row>
    <row r="84" spans="2:7" ht="16.5" hidden="1" customHeight="1">
      <c r="B84" s="257">
        <v>43906</v>
      </c>
      <c r="C84" s="215" t="s">
        <v>127</v>
      </c>
      <c r="D84" s="145"/>
      <c r="E84" s="251" t="s">
        <v>128</v>
      </c>
      <c r="F84" s="218">
        <v>10000</v>
      </c>
      <c r="G84" s="253" t="s">
        <v>129</v>
      </c>
    </row>
    <row r="85" spans="2:7" ht="16.5" hidden="1" customHeight="1">
      <c r="B85" s="257">
        <v>43906</v>
      </c>
      <c r="C85" s="215" t="s">
        <v>127</v>
      </c>
      <c r="D85" s="145"/>
      <c r="E85" s="251" t="s">
        <v>128</v>
      </c>
      <c r="F85" s="218">
        <v>5000</v>
      </c>
      <c r="G85" s="253" t="s">
        <v>129</v>
      </c>
    </row>
    <row r="86" spans="2:7" ht="16.5" hidden="1" customHeight="1">
      <c r="B86" s="257">
        <v>43908</v>
      </c>
      <c r="C86" s="215" t="s">
        <v>127</v>
      </c>
      <c r="D86" s="145"/>
      <c r="E86" s="251" t="s">
        <v>128</v>
      </c>
      <c r="F86" s="218">
        <v>885000</v>
      </c>
      <c r="G86" s="253" t="s">
        <v>129</v>
      </c>
    </row>
    <row r="87" spans="2:7" ht="16.5" hidden="1" customHeight="1">
      <c r="B87" s="257">
        <v>43909</v>
      </c>
      <c r="C87" s="215" t="s">
        <v>127</v>
      </c>
      <c r="D87" s="145"/>
      <c r="E87" s="251" t="s">
        <v>128</v>
      </c>
      <c r="F87" s="218">
        <v>10000</v>
      </c>
      <c r="G87" s="253" t="s">
        <v>129</v>
      </c>
    </row>
    <row r="88" spans="2:7" ht="16.5" hidden="1" customHeight="1">
      <c r="B88" s="257">
        <v>43910</v>
      </c>
      <c r="C88" s="215" t="s">
        <v>127</v>
      </c>
      <c r="D88" s="145"/>
      <c r="E88" s="251" t="s">
        <v>128</v>
      </c>
      <c r="F88" s="218">
        <v>30000</v>
      </c>
      <c r="G88" s="253" t="s">
        <v>129</v>
      </c>
    </row>
    <row r="89" spans="2:7" ht="16.5" hidden="1" customHeight="1">
      <c r="B89" s="257">
        <v>43910</v>
      </c>
      <c r="C89" s="215" t="s">
        <v>127</v>
      </c>
      <c r="D89" s="145"/>
      <c r="E89" s="251" t="s">
        <v>128</v>
      </c>
      <c r="F89" s="218">
        <v>10000</v>
      </c>
      <c r="G89" s="253" t="s">
        <v>129</v>
      </c>
    </row>
    <row r="90" spans="2:7" ht="16.5" hidden="1" customHeight="1">
      <c r="B90" s="257">
        <v>43910</v>
      </c>
      <c r="C90" s="215" t="s">
        <v>127</v>
      </c>
      <c r="D90" s="145"/>
      <c r="E90" s="251" t="s">
        <v>128</v>
      </c>
      <c r="F90" s="218">
        <v>10000</v>
      </c>
      <c r="G90" s="253" t="s">
        <v>129</v>
      </c>
    </row>
    <row r="91" spans="2:7" ht="16.5" hidden="1" customHeight="1">
      <c r="B91" s="257">
        <v>43913</v>
      </c>
      <c r="C91" s="215" t="s">
        <v>127</v>
      </c>
      <c r="D91" s="145"/>
      <c r="E91" s="251" t="s">
        <v>128</v>
      </c>
      <c r="F91" s="218">
        <v>100000</v>
      </c>
      <c r="G91" s="253" t="s">
        <v>129</v>
      </c>
    </row>
    <row r="92" spans="2:7" ht="16.5" hidden="1" customHeight="1">
      <c r="B92" s="257">
        <v>43913</v>
      </c>
      <c r="C92" s="215" t="s">
        <v>127</v>
      </c>
      <c r="D92" s="145"/>
      <c r="E92" s="251" t="s">
        <v>128</v>
      </c>
      <c r="F92" s="218">
        <v>140000</v>
      </c>
      <c r="G92" s="253" t="s">
        <v>129</v>
      </c>
    </row>
    <row r="93" spans="2:7" ht="16.5" hidden="1" customHeight="1">
      <c r="B93" s="257">
        <v>43915</v>
      </c>
      <c r="C93" s="215" t="s">
        <v>127</v>
      </c>
      <c r="D93" s="145"/>
      <c r="E93" s="251" t="s">
        <v>128</v>
      </c>
      <c r="F93" s="218">
        <v>50000</v>
      </c>
      <c r="G93" s="253" t="s">
        <v>129</v>
      </c>
    </row>
    <row r="94" spans="2:7" ht="16.5" hidden="1" customHeight="1">
      <c r="B94" s="257">
        <v>43915</v>
      </c>
      <c r="C94" s="215" t="s">
        <v>127</v>
      </c>
      <c r="D94" s="145"/>
      <c r="E94" s="251" t="s">
        <v>128</v>
      </c>
      <c r="F94" s="218">
        <v>2000000</v>
      </c>
      <c r="G94" s="253" t="s">
        <v>129</v>
      </c>
    </row>
    <row r="95" spans="2:7" ht="16.5" hidden="1" customHeight="1">
      <c r="B95" s="257">
        <v>43916</v>
      </c>
      <c r="C95" s="215" t="s">
        <v>127</v>
      </c>
      <c r="D95" s="145"/>
      <c r="E95" s="251" t="s">
        <v>128</v>
      </c>
      <c r="F95" s="217">
        <v>10000</v>
      </c>
      <c r="G95" s="253" t="s">
        <v>129</v>
      </c>
    </row>
    <row r="96" spans="2:7" ht="16.5" hidden="1" customHeight="1">
      <c r="B96" s="257">
        <v>43917</v>
      </c>
      <c r="C96" s="215" t="s">
        <v>127</v>
      </c>
      <c r="D96" s="145"/>
      <c r="E96" s="251" t="s">
        <v>128</v>
      </c>
      <c r="F96" s="217">
        <v>1340000</v>
      </c>
      <c r="G96" s="253" t="s">
        <v>129</v>
      </c>
    </row>
    <row r="97" spans="1:9" ht="16.5" hidden="1" customHeight="1">
      <c r="B97" s="257">
        <v>43920</v>
      </c>
      <c r="C97" s="215" t="s">
        <v>127</v>
      </c>
      <c r="D97" s="145"/>
      <c r="E97" s="251" t="s">
        <v>128</v>
      </c>
      <c r="F97" s="217">
        <v>10000</v>
      </c>
      <c r="G97" s="253" t="s">
        <v>129</v>
      </c>
    </row>
    <row r="98" spans="1:9" ht="16.5" hidden="1" customHeight="1">
      <c r="B98" s="257">
        <v>43920</v>
      </c>
      <c r="C98" s="215" t="s">
        <v>127</v>
      </c>
      <c r="D98" s="145"/>
      <c r="E98" s="251" t="s">
        <v>128</v>
      </c>
      <c r="F98" s="217">
        <v>80000</v>
      </c>
      <c r="G98" s="253" t="s">
        <v>129</v>
      </c>
    </row>
    <row r="99" spans="1:9" ht="16.5" hidden="1" customHeight="1">
      <c r="B99" s="257">
        <v>43921</v>
      </c>
      <c r="C99" s="215" t="s">
        <v>127</v>
      </c>
      <c r="D99" s="145"/>
      <c r="E99" s="251" t="s">
        <v>128</v>
      </c>
      <c r="F99" s="217">
        <v>10000</v>
      </c>
      <c r="G99" s="253" t="s">
        <v>129</v>
      </c>
    </row>
    <row r="100" spans="1:9" ht="16.5" hidden="1" customHeight="1">
      <c r="B100" s="257">
        <v>43921</v>
      </c>
      <c r="C100" s="215" t="s">
        <v>127</v>
      </c>
      <c r="D100" s="145"/>
      <c r="E100" s="251" t="s">
        <v>128</v>
      </c>
      <c r="F100" s="217">
        <v>15000</v>
      </c>
      <c r="G100" s="253" t="s">
        <v>129</v>
      </c>
    </row>
    <row r="101" spans="1:9" ht="17.25" hidden="1" customHeight="1" thickBot="1">
      <c r="B101" s="258">
        <v>43921</v>
      </c>
      <c r="C101" s="216" t="s">
        <v>127</v>
      </c>
      <c r="D101" s="146"/>
      <c r="E101" s="260" t="s">
        <v>128</v>
      </c>
      <c r="F101" s="259">
        <v>30000</v>
      </c>
      <c r="G101" s="262" t="s">
        <v>129</v>
      </c>
    </row>
    <row r="102" spans="1:9" ht="16.5" hidden="1" customHeight="1">
      <c r="B102" s="317">
        <v>43922</v>
      </c>
      <c r="C102" s="255" t="s">
        <v>127</v>
      </c>
      <c r="D102" s="256"/>
      <c r="E102" s="319" t="s">
        <v>128</v>
      </c>
      <c r="F102" s="314">
        <v>20000</v>
      </c>
      <c r="G102" s="261" t="s">
        <v>129</v>
      </c>
    </row>
    <row r="103" spans="1:9" ht="16.5" hidden="1" customHeight="1">
      <c r="B103" s="211">
        <v>43922</v>
      </c>
      <c r="C103" s="215" t="s">
        <v>127</v>
      </c>
      <c r="D103" s="145"/>
      <c r="E103" s="251" t="s">
        <v>128</v>
      </c>
      <c r="F103" s="217">
        <v>60000</v>
      </c>
      <c r="G103" s="253" t="s">
        <v>129</v>
      </c>
    </row>
    <row r="104" spans="1:9" ht="16.5" hidden="1" customHeight="1">
      <c r="B104" s="211">
        <v>43923</v>
      </c>
      <c r="C104" s="215" t="s">
        <v>127</v>
      </c>
      <c r="D104" s="145"/>
      <c r="E104" s="251" t="s">
        <v>128</v>
      </c>
      <c r="F104" s="217">
        <v>5000</v>
      </c>
      <c r="G104" s="253" t="s">
        <v>129</v>
      </c>
    </row>
    <row r="105" spans="1:9" ht="16.5" hidden="1" customHeight="1">
      <c r="B105" s="211">
        <v>43923</v>
      </c>
      <c r="C105" s="215" t="s">
        <v>127</v>
      </c>
      <c r="D105" s="145"/>
      <c r="E105" s="251" t="s">
        <v>128</v>
      </c>
      <c r="F105" s="217">
        <v>10000</v>
      </c>
      <c r="G105" s="253" t="s">
        <v>129</v>
      </c>
    </row>
    <row r="106" spans="1:9" ht="16.5" hidden="1" customHeight="1">
      <c r="B106" s="211">
        <v>43924</v>
      </c>
      <c r="C106" s="215" t="s">
        <v>127</v>
      </c>
      <c r="D106" s="145"/>
      <c r="E106" s="251" t="s">
        <v>128</v>
      </c>
      <c r="F106" s="217">
        <v>270000</v>
      </c>
      <c r="G106" s="253" t="s">
        <v>129</v>
      </c>
    </row>
    <row r="107" spans="1:9" ht="16.5" hidden="1" customHeight="1">
      <c r="B107" s="211">
        <v>43927</v>
      </c>
      <c r="C107" s="215" t="s">
        <v>127</v>
      </c>
      <c r="D107" s="145"/>
      <c r="E107" s="251" t="s">
        <v>128</v>
      </c>
      <c r="F107" s="217">
        <v>100000</v>
      </c>
      <c r="G107" s="253" t="s">
        <v>129</v>
      </c>
    </row>
    <row r="108" spans="1:9" ht="16.5" hidden="1" customHeight="1">
      <c r="B108" s="211">
        <v>43927</v>
      </c>
      <c r="C108" s="215" t="s">
        <v>127</v>
      </c>
      <c r="D108" s="145"/>
      <c r="E108" s="251" t="s">
        <v>128</v>
      </c>
      <c r="F108" s="217">
        <v>30000</v>
      </c>
      <c r="G108" s="253" t="s">
        <v>129</v>
      </c>
    </row>
    <row r="109" spans="1:9" ht="16.5" hidden="1" customHeight="1">
      <c r="B109" s="211">
        <v>43927</v>
      </c>
      <c r="C109" s="215" t="s">
        <v>127</v>
      </c>
      <c r="D109" s="145"/>
      <c r="E109" s="251" t="s">
        <v>128</v>
      </c>
      <c r="F109" s="217">
        <v>10000</v>
      </c>
      <c r="G109" s="253" t="s">
        <v>129</v>
      </c>
    </row>
    <row r="110" spans="1:9" ht="16.5" hidden="1" customHeight="1">
      <c r="B110" s="211">
        <v>43929</v>
      </c>
      <c r="C110" s="215" t="s">
        <v>127</v>
      </c>
      <c r="D110" s="145"/>
      <c r="E110" s="251" t="s">
        <v>128</v>
      </c>
      <c r="F110" s="217">
        <v>540000</v>
      </c>
      <c r="G110" s="253" t="s">
        <v>129</v>
      </c>
    </row>
    <row r="111" spans="1:9" s="221" customFormat="1" ht="16.5" hidden="1" customHeight="1">
      <c r="A111" s="338"/>
      <c r="B111" s="211">
        <v>43929</v>
      </c>
      <c r="C111" s="215" t="s">
        <v>127</v>
      </c>
      <c r="D111" s="145"/>
      <c r="E111" s="251" t="s">
        <v>128</v>
      </c>
      <c r="F111" s="217">
        <v>100000</v>
      </c>
      <c r="G111" s="253" t="s">
        <v>129</v>
      </c>
      <c r="I111" s="54"/>
    </row>
    <row r="112" spans="1:9" ht="16.5" hidden="1" customHeight="1">
      <c r="B112" s="211">
        <v>43930</v>
      </c>
      <c r="C112" s="215" t="s">
        <v>127</v>
      </c>
      <c r="D112" s="145"/>
      <c r="E112" s="251" t="s">
        <v>128</v>
      </c>
      <c r="F112" s="217">
        <v>20000</v>
      </c>
      <c r="G112" s="253" t="s">
        <v>129</v>
      </c>
    </row>
    <row r="113" spans="2:7" ht="16.5" hidden="1" customHeight="1">
      <c r="B113" s="211">
        <v>43931</v>
      </c>
      <c r="C113" s="215" t="s">
        <v>127</v>
      </c>
      <c r="D113" s="145"/>
      <c r="E113" s="251" t="s">
        <v>128</v>
      </c>
      <c r="F113" s="217">
        <v>10000</v>
      </c>
      <c r="G113" s="253" t="s">
        <v>129</v>
      </c>
    </row>
    <row r="114" spans="2:7" ht="16.5" hidden="1" customHeight="1">
      <c r="B114" s="211">
        <v>43931</v>
      </c>
      <c r="C114" s="215" t="s">
        <v>127</v>
      </c>
      <c r="D114" s="145"/>
      <c r="E114" s="251" t="s">
        <v>128</v>
      </c>
      <c r="F114" s="217">
        <v>20000</v>
      </c>
      <c r="G114" s="253" t="s">
        <v>129</v>
      </c>
    </row>
    <row r="115" spans="2:7" ht="16.5" hidden="1" customHeight="1">
      <c r="B115" s="211">
        <v>43931</v>
      </c>
      <c r="C115" s="215" t="s">
        <v>127</v>
      </c>
      <c r="D115" s="145"/>
      <c r="E115" s="251" t="s">
        <v>128</v>
      </c>
      <c r="F115" s="217">
        <v>10000</v>
      </c>
      <c r="G115" s="253" t="s">
        <v>129</v>
      </c>
    </row>
    <row r="116" spans="2:7" ht="16.5" hidden="1" customHeight="1">
      <c r="B116" s="211">
        <v>43931</v>
      </c>
      <c r="C116" s="215" t="s">
        <v>127</v>
      </c>
      <c r="D116" s="145"/>
      <c r="E116" s="251" t="s">
        <v>128</v>
      </c>
      <c r="F116" s="217">
        <v>10000</v>
      </c>
      <c r="G116" s="253" t="s">
        <v>129</v>
      </c>
    </row>
    <row r="117" spans="2:7" ht="16.5" hidden="1" customHeight="1">
      <c r="B117" s="211">
        <v>43934</v>
      </c>
      <c r="C117" s="215" t="s">
        <v>127</v>
      </c>
      <c r="D117" s="145"/>
      <c r="E117" s="251" t="s">
        <v>128</v>
      </c>
      <c r="F117" s="217">
        <v>120000</v>
      </c>
      <c r="G117" s="253" t="s">
        <v>129</v>
      </c>
    </row>
    <row r="118" spans="2:7" ht="16.5" hidden="1" customHeight="1">
      <c r="B118" s="211">
        <v>43937</v>
      </c>
      <c r="C118" s="215" t="s">
        <v>127</v>
      </c>
      <c r="D118" s="145"/>
      <c r="E118" s="251" t="s">
        <v>128</v>
      </c>
      <c r="F118" s="217">
        <v>5000</v>
      </c>
      <c r="G118" s="253" t="s">
        <v>129</v>
      </c>
    </row>
    <row r="119" spans="2:7" ht="16.5" hidden="1" customHeight="1">
      <c r="B119" s="211">
        <v>43941</v>
      </c>
      <c r="C119" s="215" t="s">
        <v>127</v>
      </c>
      <c r="D119" s="145"/>
      <c r="E119" s="251" t="s">
        <v>128</v>
      </c>
      <c r="F119" s="217">
        <v>30000</v>
      </c>
      <c r="G119" s="253" t="s">
        <v>129</v>
      </c>
    </row>
    <row r="120" spans="2:7" ht="16.5" hidden="1" customHeight="1">
      <c r="B120" s="211">
        <v>43941</v>
      </c>
      <c r="C120" s="215" t="s">
        <v>127</v>
      </c>
      <c r="D120" s="145"/>
      <c r="E120" s="251" t="s">
        <v>128</v>
      </c>
      <c r="F120" s="217">
        <v>10000</v>
      </c>
      <c r="G120" s="253" t="s">
        <v>129</v>
      </c>
    </row>
    <row r="121" spans="2:7" ht="16.5" hidden="1" customHeight="1">
      <c r="B121" s="211">
        <v>43941</v>
      </c>
      <c r="C121" s="215" t="s">
        <v>127</v>
      </c>
      <c r="D121" s="145"/>
      <c r="E121" s="251" t="s">
        <v>128</v>
      </c>
      <c r="F121" s="217">
        <v>915000</v>
      </c>
      <c r="G121" s="253" t="s">
        <v>129</v>
      </c>
    </row>
    <row r="122" spans="2:7" ht="16.5" hidden="1" customHeight="1">
      <c r="B122" s="211">
        <v>43943</v>
      </c>
      <c r="C122" s="215" t="s">
        <v>127</v>
      </c>
      <c r="D122" s="145"/>
      <c r="E122" s="251" t="s">
        <v>128</v>
      </c>
      <c r="F122" s="217">
        <v>130000</v>
      </c>
      <c r="G122" s="253" t="s">
        <v>129</v>
      </c>
    </row>
    <row r="123" spans="2:7" ht="16.5" hidden="1" customHeight="1">
      <c r="B123" s="211">
        <v>43943</v>
      </c>
      <c r="C123" s="215" t="s">
        <v>127</v>
      </c>
      <c r="D123" s="145"/>
      <c r="E123" s="251" t="s">
        <v>128</v>
      </c>
      <c r="F123" s="217">
        <v>100000</v>
      </c>
      <c r="G123" s="253" t="s">
        <v>129</v>
      </c>
    </row>
    <row r="124" spans="2:7" ht="16.5" hidden="1" customHeight="1">
      <c r="B124" s="211">
        <v>43944</v>
      </c>
      <c r="C124" s="215" t="s">
        <v>127</v>
      </c>
      <c r="D124" s="145"/>
      <c r="E124" s="251" t="s">
        <v>128</v>
      </c>
      <c r="F124" s="217">
        <v>20000</v>
      </c>
      <c r="G124" s="253" t="s">
        <v>129</v>
      </c>
    </row>
    <row r="125" spans="2:7" ht="16.5" hidden="1" customHeight="1">
      <c r="B125" s="211">
        <v>43944</v>
      </c>
      <c r="C125" s="215" t="s">
        <v>127</v>
      </c>
      <c r="D125" s="145"/>
      <c r="E125" s="251" t="s">
        <v>128</v>
      </c>
      <c r="F125" s="217">
        <v>20000</v>
      </c>
      <c r="G125" s="253" t="s">
        <v>129</v>
      </c>
    </row>
    <row r="126" spans="2:7" ht="16.5" hidden="1" customHeight="1">
      <c r="B126" s="211">
        <v>43945</v>
      </c>
      <c r="C126" s="215" t="s">
        <v>127</v>
      </c>
      <c r="D126" s="145"/>
      <c r="E126" s="251" t="s">
        <v>128</v>
      </c>
      <c r="F126" s="217">
        <v>30000</v>
      </c>
      <c r="G126" s="253" t="s">
        <v>129</v>
      </c>
    </row>
    <row r="127" spans="2:7" ht="16.5" hidden="1" customHeight="1">
      <c r="B127" s="211">
        <v>43948</v>
      </c>
      <c r="C127" s="215" t="s">
        <v>127</v>
      </c>
      <c r="D127" s="145"/>
      <c r="E127" s="251" t="s">
        <v>128</v>
      </c>
      <c r="F127" s="217">
        <v>10000</v>
      </c>
      <c r="G127" s="253" t="s">
        <v>129</v>
      </c>
    </row>
    <row r="128" spans="2:7" ht="16.5" hidden="1" customHeight="1">
      <c r="B128" s="211">
        <v>43948</v>
      </c>
      <c r="C128" s="215" t="s">
        <v>127</v>
      </c>
      <c r="D128" s="145"/>
      <c r="E128" s="251" t="s">
        <v>128</v>
      </c>
      <c r="F128" s="217">
        <v>100000</v>
      </c>
      <c r="G128" s="253" t="s">
        <v>129</v>
      </c>
    </row>
    <row r="129" spans="2:7" ht="16.5" hidden="1" customHeight="1">
      <c r="B129" s="211">
        <v>43948</v>
      </c>
      <c r="C129" s="215" t="s">
        <v>127</v>
      </c>
      <c r="D129" s="145"/>
      <c r="E129" s="251" t="s">
        <v>128</v>
      </c>
      <c r="F129" s="217">
        <v>10000</v>
      </c>
      <c r="G129" s="253" t="s">
        <v>129</v>
      </c>
    </row>
    <row r="130" spans="2:7" ht="16.5" hidden="1" customHeight="1">
      <c r="B130" s="211">
        <v>43950</v>
      </c>
      <c r="C130" s="215" t="s">
        <v>127</v>
      </c>
      <c r="D130" s="145"/>
      <c r="E130" s="251" t="s">
        <v>128</v>
      </c>
      <c r="F130" s="217">
        <v>10000</v>
      </c>
      <c r="G130" s="253" t="s">
        <v>129</v>
      </c>
    </row>
    <row r="131" spans="2:7" ht="16.5" hidden="1" customHeight="1">
      <c r="B131" s="211">
        <v>43950</v>
      </c>
      <c r="C131" s="215" t="s">
        <v>127</v>
      </c>
      <c r="D131" s="145"/>
      <c r="E131" s="251" t="s">
        <v>128</v>
      </c>
      <c r="F131" s="217">
        <v>1450000</v>
      </c>
      <c r="G131" s="253" t="s">
        <v>129</v>
      </c>
    </row>
    <row r="132" spans="2:7" ht="17.25" hidden="1" customHeight="1" thickBot="1">
      <c r="B132" s="27">
        <v>43950</v>
      </c>
      <c r="C132" s="216" t="s">
        <v>127</v>
      </c>
      <c r="D132" s="146"/>
      <c r="E132" s="260" t="s">
        <v>128</v>
      </c>
      <c r="F132" s="231">
        <v>35000</v>
      </c>
      <c r="G132" s="262" t="s">
        <v>129</v>
      </c>
    </row>
    <row r="133" spans="2:7" ht="16.5" hidden="1" customHeight="1">
      <c r="B133" s="276">
        <v>43955</v>
      </c>
      <c r="C133" s="326" t="s">
        <v>180</v>
      </c>
      <c r="D133" s="236"/>
      <c r="E133" s="326" t="s">
        <v>181</v>
      </c>
      <c r="F133" s="325">
        <v>10000</v>
      </c>
      <c r="G133" s="261" t="s">
        <v>182</v>
      </c>
    </row>
    <row r="134" spans="2:7" ht="16.5" hidden="1" customHeight="1">
      <c r="B134" s="276">
        <v>43955</v>
      </c>
      <c r="C134" s="251" t="s">
        <v>180</v>
      </c>
      <c r="D134" s="145"/>
      <c r="E134" s="251" t="s">
        <v>181</v>
      </c>
      <c r="F134" s="273">
        <v>40000</v>
      </c>
      <c r="G134" s="253" t="s">
        <v>182</v>
      </c>
    </row>
    <row r="135" spans="2:7" ht="16.5" hidden="1" customHeight="1">
      <c r="B135" s="211">
        <v>43957</v>
      </c>
      <c r="C135" s="251" t="s">
        <v>180</v>
      </c>
      <c r="D135" s="145"/>
      <c r="E135" s="251" t="s">
        <v>181</v>
      </c>
      <c r="F135" s="213">
        <v>100000</v>
      </c>
      <c r="G135" s="253" t="s">
        <v>182</v>
      </c>
    </row>
    <row r="136" spans="2:7" ht="16.5" hidden="1" customHeight="1">
      <c r="B136" s="211">
        <v>43957</v>
      </c>
      <c r="C136" s="251" t="s">
        <v>180</v>
      </c>
      <c r="D136" s="145"/>
      <c r="E136" s="251" t="s">
        <v>181</v>
      </c>
      <c r="F136" s="273">
        <v>10000</v>
      </c>
      <c r="G136" s="253" t="s">
        <v>182</v>
      </c>
    </row>
    <row r="137" spans="2:7" ht="16.5" hidden="1" customHeight="1">
      <c r="B137" s="211">
        <v>43957</v>
      </c>
      <c r="C137" s="251" t="s">
        <v>180</v>
      </c>
      <c r="D137" s="145"/>
      <c r="E137" s="251" t="s">
        <v>181</v>
      </c>
      <c r="F137" s="273">
        <v>30000</v>
      </c>
      <c r="G137" s="253" t="s">
        <v>182</v>
      </c>
    </row>
    <row r="138" spans="2:7" ht="16.5" hidden="1" customHeight="1">
      <c r="B138" s="211">
        <v>43957</v>
      </c>
      <c r="C138" s="251" t="s">
        <v>180</v>
      </c>
      <c r="D138" s="145"/>
      <c r="E138" s="251" t="s">
        <v>181</v>
      </c>
      <c r="F138" s="273">
        <v>330000</v>
      </c>
      <c r="G138" s="253" t="s">
        <v>182</v>
      </c>
    </row>
    <row r="139" spans="2:7" ht="16.5" hidden="1" customHeight="1">
      <c r="B139" s="211">
        <v>43959</v>
      </c>
      <c r="C139" s="251" t="s">
        <v>180</v>
      </c>
      <c r="D139" s="145"/>
      <c r="E139" s="251" t="s">
        <v>181</v>
      </c>
      <c r="F139" s="273">
        <v>20000</v>
      </c>
      <c r="G139" s="253" t="s">
        <v>182</v>
      </c>
    </row>
    <row r="140" spans="2:7" ht="16.5" hidden="1" customHeight="1">
      <c r="B140" s="211">
        <v>43959</v>
      </c>
      <c r="C140" s="251" t="s">
        <v>180</v>
      </c>
      <c r="D140" s="145"/>
      <c r="E140" s="251" t="s">
        <v>181</v>
      </c>
      <c r="F140" s="273">
        <v>570000</v>
      </c>
      <c r="G140" s="253" t="s">
        <v>182</v>
      </c>
    </row>
    <row r="141" spans="2:7" ht="16.5" hidden="1" customHeight="1">
      <c r="B141" s="211">
        <v>43962</v>
      </c>
      <c r="C141" s="251" t="s">
        <v>180</v>
      </c>
      <c r="D141" s="145"/>
      <c r="E141" s="251" t="s">
        <v>181</v>
      </c>
      <c r="F141" s="273">
        <v>10000</v>
      </c>
      <c r="G141" s="253" t="s">
        <v>182</v>
      </c>
    </row>
    <row r="142" spans="2:7" ht="16.5" hidden="1" customHeight="1">
      <c r="B142" s="211">
        <v>43962</v>
      </c>
      <c r="C142" s="251" t="s">
        <v>180</v>
      </c>
      <c r="D142" s="145"/>
      <c r="E142" s="251" t="s">
        <v>181</v>
      </c>
      <c r="F142" s="273">
        <v>10000</v>
      </c>
      <c r="G142" s="253" t="s">
        <v>182</v>
      </c>
    </row>
    <row r="143" spans="2:7" ht="16.5" hidden="1" customHeight="1">
      <c r="B143" s="211">
        <v>43962</v>
      </c>
      <c r="C143" s="251" t="s">
        <v>180</v>
      </c>
      <c r="D143" s="145"/>
      <c r="E143" s="251" t="s">
        <v>181</v>
      </c>
      <c r="F143" s="273">
        <v>60000</v>
      </c>
      <c r="G143" s="253" t="s">
        <v>182</v>
      </c>
    </row>
    <row r="144" spans="2:7" ht="16.5" hidden="1" customHeight="1">
      <c r="B144" s="211">
        <v>43964</v>
      </c>
      <c r="C144" s="251" t="s">
        <v>180</v>
      </c>
      <c r="D144" s="145"/>
      <c r="E144" s="251" t="s">
        <v>181</v>
      </c>
      <c r="F144" s="273">
        <v>100000</v>
      </c>
      <c r="G144" s="253" t="s">
        <v>182</v>
      </c>
    </row>
    <row r="145" spans="2:7" ht="16.5" hidden="1" customHeight="1">
      <c r="B145" s="211">
        <v>43965</v>
      </c>
      <c r="C145" s="251" t="s">
        <v>180</v>
      </c>
      <c r="D145" s="145"/>
      <c r="E145" s="251" t="s">
        <v>181</v>
      </c>
      <c r="F145" s="273">
        <v>5000</v>
      </c>
      <c r="G145" s="253" t="s">
        <v>182</v>
      </c>
    </row>
    <row r="146" spans="2:7" ht="16.5" hidden="1" customHeight="1">
      <c r="B146" s="211">
        <v>43967</v>
      </c>
      <c r="C146" s="251" t="s">
        <v>180</v>
      </c>
      <c r="D146" s="145"/>
      <c r="E146" s="251" t="s">
        <v>181</v>
      </c>
      <c r="F146" s="273">
        <v>10000</v>
      </c>
      <c r="G146" s="253" t="s">
        <v>182</v>
      </c>
    </row>
    <row r="147" spans="2:7" ht="16.5" hidden="1" customHeight="1">
      <c r="B147" s="211">
        <v>43969</v>
      </c>
      <c r="C147" s="251" t="s">
        <v>180</v>
      </c>
      <c r="D147" s="145"/>
      <c r="E147" s="251" t="s">
        <v>181</v>
      </c>
      <c r="F147" s="273">
        <v>200000</v>
      </c>
      <c r="G147" s="253" t="s">
        <v>182</v>
      </c>
    </row>
    <row r="148" spans="2:7" ht="16.5" hidden="1" customHeight="1">
      <c r="B148" s="211">
        <v>43969</v>
      </c>
      <c r="C148" s="251" t="s">
        <v>180</v>
      </c>
      <c r="D148" s="145"/>
      <c r="E148" s="251" t="s">
        <v>181</v>
      </c>
      <c r="F148" s="273">
        <v>1150000</v>
      </c>
      <c r="G148" s="253" t="s">
        <v>182</v>
      </c>
    </row>
    <row r="149" spans="2:7" ht="16.5" hidden="1" customHeight="1">
      <c r="B149" s="211">
        <v>43970</v>
      </c>
      <c r="C149" s="251" t="s">
        <v>180</v>
      </c>
      <c r="D149" s="145"/>
      <c r="E149" s="251" t="s">
        <v>181</v>
      </c>
      <c r="F149" s="273">
        <v>100000</v>
      </c>
      <c r="G149" s="253" t="s">
        <v>182</v>
      </c>
    </row>
    <row r="150" spans="2:7" ht="16.5" hidden="1" customHeight="1">
      <c r="B150" s="211">
        <v>43971</v>
      </c>
      <c r="C150" s="251" t="s">
        <v>180</v>
      </c>
      <c r="D150" s="145"/>
      <c r="E150" s="251" t="s">
        <v>181</v>
      </c>
      <c r="F150" s="273">
        <v>30000</v>
      </c>
      <c r="G150" s="253" t="s">
        <v>182</v>
      </c>
    </row>
    <row r="151" spans="2:7" ht="16.5" hidden="1" customHeight="1">
      <c r="B151" s="211">
        <v>43971</v>
      </c>
      <c r="C151" s="251" t="s">
        <v>180</v>
      </c>
      <c r="D151" s="145"/>
      <c r="E151" s="251" t="s">
        <v>181</v>
      </c>
      <c r="F151" s="273">
        <v>10000</v>
      </c>
      <c r="G151" s="253" t="s">
        <v>182</v>
      </c>
    </row>
    <row r="152" spans="2:7" ht="16.5" hidden="1" customHeight="1">
      <c r="B152" s="211">
        <v>43971</v>
      </c>
      <c r="C152" s="251" t="s">
        <v>180</v>
      </c>
      <c r="D152" s="145"/>
      <c r="E152" s="251" t="s">
        <v>181</v>
      </c>
      <c r="F152" s="273">
        <v>20000</v>
      </c>
      <c r="G152" s="253" t="s">
        <v>182</v>
      </c>
    </row>
    <row r="153" spans="2:7" ht="16.5" hidden="1" customHeight="1">
      <c r="B153" s="211">
        <v>43971</v>
      </c>
      <c r="C153" s="251" t="s">
        <v>180</v>
      </c>
      <c r="D153" s="145"/>
      <c r="E153" s="251" t="s">
        <v>181</v>
      </c>
      <c r="F153" s="273">
        <v>20000</v>
      </c>
      <c r="G153" s="253" t="s">
        <v>182</v>
      </c>
    </row>
    <row r="154" spans="2:7" ht="16.5" hidden="1" customHeight="1">
      <c r="B154" s="211">
        <v>43973</v>
      </c>
      <c r="C154" s="251" t="s">
        <v>180</v>
      </c>
      <c r="D154" s="145"/>
      <c r="E154" s="251" t="s">
        <v>181</v>
      </c>
      <c r="F154" s="273">
        <v>140000</v>
      </c>
      <c r="G154" s="253" t="s">
        <v>182</v>
      </c>
    </row>
    <row r="155" spans="2:7" ht="16.5" hidden="1" customHeight="1">
      <c r="B155" s="211">
        <v>43976</v>
      </c>
      <c r="C155" s="251" t="s">
        <v>180</v>
      </c>
      <c r="D155" s="145"/>
      <c r="E155" s="251" t="s">
        <v>181</v>
      </c>
      <c r="F155" s="273">
        <v>1500000</v>
      </c>
      <c r="G155" s="253" t="s">
        <v>182</v>
      </c>
    </row>
    <row r="156" spans="2:7" ht="16.5" hidden="1" customHeight="1">
      <c r="B156" s="211">
        <v>43976</v>
      </c>
      <c r="C156" s="251" t="s">
        <v>180</v>
      </c>
      <c r="D156" s="145"/>
      <c r="E156" s="251" t="s">
        <v>181</v>
      </c>
      <c r="F156" s="273">
        <v>40000</v>
      </c>
      <c r="G156" s="253" t="s">
        <v>182</v>
      </c>
    </row>
    <row r="157" spans="2:7" ht="16.5" hidden="1" customHeight="1">
      <c r="B157" s="211">
        <v>43976</v>
      </c>
      <c r="C157" s="251" t="s">
        <v>180</v>
      </c>
      <c r="D157" s="145"/>
      <c r="E157" s="251" t="s">
        <v>181</v>
      </c>
      <c r="F157" s="273">
        <v>10000</v>
      </c>
      <c r="G157" s="253" t="s">
        <v>182</v>
      </c>
    </row>
    <row r="158" spans="2:7" ht="16.5" hidden="1" customHeight="1">
      <c r="B158" s="211">
        <v>43977</v>
      </c>
      <c r="C158" s="251" t="s">
        <v>180</v>
      </c>
      <c r="D158" s="145"/>
      <c r="E158" s="251" t="s">
        <v>181</v>
      </c>
      <c r="F158" s="273">
        <v>10000</v>
      </c>
      <c r="G158" s="253" t="s">
        <v>182</v>
      </c>
    </row>
    <row r="159" spans="2:7" ht="16.5" hidden="1" customHeight="1">
      <c r="B159" s="211">
        <v>43977</v>
      </c>
      <c r="C159" s="251" t="s">
        <v>180</v>
      </c>
      <c r="D159" s="145"/>
      <c r="E159" s="251" t="s">
        <v>181</v>
      </c>
      <c r="F159" s="273">
        <v>100000</v>
      </c>
      <c r="G159" s="253" t="s">
        <v>182</v>
      </c>
    </row>
    <row r="160" spans="2:7" ht="16.5" hidden="1" customHeight="1">
      <c r="B160" s="211">
        <v>43978</v>
      </c>
      <c r="C160" s="251" t="s">
        <v>180</v>
      </c>
      <c r="D160" s="145"/>
      <c r="E160" s="251" t="s">
        <v>181</v>
      </c>
      <c r="F160" s="273">
        <v>1400000</v>
      </c>
      <c r="G160" s="253" t="s">
        <v>182</v>
      </c>
    </row>
    <row r="161" spans="2:7" ht="16.5" hidden="1" customHeight="1">
      <c r="B161" s="211">
        <v>43979</v>
      </c>
      <c r="C161" s="251" t="s">
        <v>180</v>
      </c>
      <c r="D161" s="145"/>
      <c r="E161" s="251" t="s">
        <v>181</v>
      </c>
      <c r="F161" s="273">
        <v>50000</v>
      </c>
      <c r="G161" s="253" t="s">
        <v>182</v>
      </c>
    </row>
    <row r="162" spans="2:7" ht="16.5" hidden="1" customHeight="1">
      <c r="B162" s="211">
        <v>43979</v>
      </c>
      <c r="C162" s="251" t="s">
        <v>180</v>
      </c>
      <c r="D162" s="145"/>
      <c r="E162" s="251" t="s">
        <v>181</v>
      </c>
      <c r="F162" s="273">
        <v>10000</v>
      </c>
      <c r="G162" s="253" t="s">
        <v>182</v>
      </c>
    </row>
    <row r="163" spans="2:7" ht="16.5" hidden="1" customHeight="1">
      <c r="B163" s="211">
        <v>43980</v>
      </c>
      <c r="C163" s="251" t="s">
        <v>180</v>
      </c>
      <c r="D163" s="145"/>
      <c r="E163" s="251" t="s">
        <v>181</v>
      </c>
      <c r="F163" s="273">
        <v>10000</v>
      </c>
      <c r="G163" s="253" t="s">
        <v>182</v>
      </c>
    </row>
    <row r="164" spans="2:7" ht="16.5" hidden="1" customHeight="1">
      <c r="B164" s="211">
        <v>43980</v>
      </c>
      <c r="C164" s="251" t="s">
        <v>180</v>
      </c>
      <c r="D164" s="145"/>
      <c r="E164" s="251" t="s">
        <v>181</v>
      </c>
      <c r="F164" s="273">
        <v>15000</v>
      </c>
      <c r="G164" s="253" t="s">
        <v>182</v>
      </c>
    </row>
    <row r="165" spans="2:7" ht="17.25" hidden="1" customHeight="1" thickBot="1">
      <c r="B165" s="53">
        <v>43980</v>
      </c>
      <c r="C165" s="264" t="s">
        <v>180</v>
      </c>
      <c r="D165" s="268"/>
      <c r="E165" s="264" t="s">
        <v>181</v>
      </c>
      <c r="F165" s="280">
        <v>10000</v>
      </c>
      <c r="G165" s="271" t="s">
        <v>182</v>
      </c>
    </row>
    <row r="166" spans="2:7" ht="16.5" hidden="1" customHeight="1">
      <c r="B166" s="317">
        <v>43983</v>
      </c>
      <c r="C166" s="319" t="s">
        <v>225</v>
      </c>
      <c r="D166" s="256"/>
      <c r="E166" s="319" t="s">
        <v>181</v>
      </c>
      <c r="F166" s="282">
        <v>10000</v>
      </c>
      <c r="G166" s="261" t="s">
        <v>182</v>
      </c>
    </row>
    <row r="167" spans="2:7" ht="16.5" hidden="1" customHeight="1">
      <c r="B167" s="211">
        <v>43983</v>
      </c>
      <c r="C167" s="251" t="s">
        <v>226</v>
      </c>
      <c r="D167" s="145"/>
      <c r="E167" s="251" t="s">
        <v>181</v>
      </c>
      <c r="F167" s="280">
        <v>30000</v>
      </c>
      <c r="G167" s="253" t="s">
        <v>182</v>
      </c>
    </row>
    <row r="168" spans="2:7" ht="16.5" hidden="1" customHeight="1">
      <c r="B168" s="211">
        <v>43984</v>
      </c>
      <c r="C168" s="251" t="s">
        <v>226</v>
      </c>
      <c r="D168" s="145"/>
      <c r="E168" s="251" t="s">
        <v>181</v>
      </c>
      <c r="F168" s="280">
        <v>10000</v>
      </c>
      <c r="G168" s="253" t="s">
        <v>182</v>
      </c>
    </row>
    <row r="169" spans="2:7" ht="16.5" hidden="1" customHeight="1">
      <c r="B169" s="211">
        <v>43985</v>
      </c>
      <c r="C169" s="251" t="s">
        <v>226</v>
      </c>
      <c r="D169" s="145"/>
      <c r="E169" s="251" t="s">
        <v>181</v>
      </c>
      <c r="F169" s="280">
        <v>330000</v>
      </c>
      <c r="G169" s="253" t="s">
        <v>182</v>
      </c>
    </row>
    <row r="170" spans="2:7" ht="16.5" hidden="1" customHeight="1">
      <c r="B170" s="211">
        <v>43987</v>
      </c>
      <c r="C170" s="251" t="s">
        <v>226</v>
      </c>
      <c r="D170" s="145"/>
      <c r="E170" s="251" t="s">
        <v>181</v>
      </c>
      <c r="F170" s="280">
        <v>100000</v>
      </c>
      <c r="G170" s="253" t="s">
        <v>182</v>
      </c>
    </row>
    <row r="171" spans="2:7" ht="16.5" hidden="1" customHeight="1">
      <c r="B171" s="211">
        <v>43987</v>
      </c>
      <c r="C171" s="251" t="s">
        <v>226</v>
      </c>
      <c r="D171" s="145"/>
      <c r="E171" s="251" t="s">
        <v>181</v>
      </c>
      <c r="F171" s="280">
        <v>30000</v>
      </c>
      <c r="G171" s="253" t="s">
        <v>182</v>
      </c>
    </row>
    <row r="172" spans="2:7" ht="16.5" hidden="1" customHeight="1">
      <c r="B172" s="211">
        <v>43990</v>
      </c>
      <c r="C172" s="251" t="s">
        <v>226</v>
      </c>
      <c r="D172" s="145"/>
      <c r="E172" s="251" t="s">
        <v>181</v>
      </c>
      <c r="F172" s="280">
        <v>10000</v>
      </c>
      <c r="G172" s="253" t="s">
        <v>182</v>
      </c>
    </row>
    <row r="173" spans="2:7" ht="16.5" hidden="1" customHeight="1">
      <c r="B173" s="211">
        <v>43990</v>
      </c>
      <c r="C173" s="251" t="s">
        <v>226</v>
      </c>
      <c r="D173" s="145"/>
      <c r="E173" s="251" t="s">
        <v>181</v>
      </c>
      <c r="F173" s="280">
        <v>560000</v>
      </c>
      <c r="G173" s="253" t="s">
        <v>182</v>
      </c>
    </row>
    <row r="174" spans="2:7" ht="16.5" hidden="1" customHeight="1">
      <c r="B174" s="211">
        <v>43992</v>
      </c>
      <c r="C174" s="251" t="s">
        <v>226</v>
      </c>
      <c r="D174" s="145"/>
      <c r="E174" s="251" t="s">
        <v>181</v>
      </c>
      <c r="F174" s="280">
        <v>10000</v>
      </c>
      <c r="G174" s="253" t="s">
        <v>182</v>
      </c>
    </row>
    <row r="175" spans="2:7" ht="16.5" hidden="1" customHeight="1">
      <c r="B175" s="211">
        <v>43992</v>
      </c>
      <c r="C175" s="251" t="s">
        <v>226</v>
      </c>
      <c r="D175" s="145"/>
      <c r="E175" s="251" t="s">
        <v>181</v>
      </c>
      <c r="F175" s="280">
        <v>20000</v>
      </c>
      <c r="G175" s="253" t="s">
        <v>182</v>
      </c>
    </row>
    <row r="176" spans="2:7" ht="16.5" hidden="1" customHeight="1">
      <c r="B176" s="211">
        <v>43992</v>
      </c>
      <c r="C176" s="251" t="s">
        <v>226</v>
      </c>
      <c r="D176" s="145"/>
      <c r="E176" s="251" t="s">
        <v>181</v>
      </c>
      <c r="F176" s="280">
        <v>10000</v>
      </c>
      <c r="G176" s="253" t="s">
        <v>182</v>
      </c>
    </row>
    <row r="177" spans="2:7" ht="16.5" hidden="1" customHeight="1">
      <c r="B177" s="211">
        <v>43992</v>
      </c>
      <c r="C177" s="251" t="s">
        <v>226</v>
      </c>
      <c r="D177" s="145"/>
      <c r="E177" s="251" t="s">
        <v>181</v>
      </c>
      <c r="F177" s="280">
        <v>40000</v>
      </c>
      <c r="G177" s="253" t="s">
        <v>182</v>
      </c>
    </row>
    <row r="178" spans="2:7" ht="16.5" hidden="1" customHeight="1">
      <c r="B178" s="211">
        <v>43994</v>
      </c>
      <c r="C178" s="251" t="s">
        <v>226</v>
      </c>
      <c r="D178" s="145"/>
      <c r="E178" s="251" t="s">
        <v>181</v>
      </c>
      <c r="F178" s="280">
        <v>100000</v>
      </c>
      <c r="G178" s="253" t="s">
        <v>182</v>
      </c>
    </row>
    <row r="179" spans="2:7" ht="16.5" hidden="1" customHeight="1">
      <c r="B179" s="211">
        <v>43997</v>
      </c>
      <c r="C179" s="251" t="s">
        <v>226</v>
      </c>
      <c r="D179" s="145"/>
      <c r="E179" s="251" t="s">
        <v>181</v>
      </c>
      <c r="F179" s="280">
        <v>25000</v>
      </c>
      <c r="G179" s="253" t="s">
        <v>182</v>
      </c>
    </row>
    <row r="180" spans="2:7" ht="16.5" hidden="1" customHeight="1">
      <c r="B180" s="211">
        <v>43999</v>
      </c>
      <c r="C180" s="251" t="s">
        <v>226</v>
      </c>
      <c r="D180" s="145"/>
      <c r="E180" s="251" t="s">
        <v>181</v>
      </c>
      <c r="F180" s="280">
        <v>1115000</v>
      </c>
      <c r="G180" s="253" t="s">
        <v>182</v>
      </c>
    </row>
    <row r="181" spans="2:7" ht="16.5" hidden="1" customHeight="1">
      <c r="B181" s="211">
        <v>44000</v>
      </c>
      <c r="C181" s="251" t="s">
        <v>226</v>
      </c>
      <c r="D181" s="145"/>
      <c r="E181" s="251" t="s">
        <v>181</v>
      </c>
      <c r="F181" s="280">
        <v>10000</v>
      </c>
      <c r="G181" s="253" t="s">
        <v>182</v>
      </c>
    </row>
    <row r="182" spans="2:7" ht="16.5" hidden="1" customHeight="1">
      <c r="B182" s="211">
        <v>44001</v>
      </c>
      <c r="C182" s="251" t="s">
        <v>226</v>
      </c>
      <c r="D182" s="145"/>
      <c r="E182" s="251" t="s">
        <v>181</v>
      </c>
      <c r="F182" s="280">
        <v>10000</v>
      </c>
      <c r="G182" s="253" t="s">
        <v>182</v>
      </c>
    </row>
    <row r="183" spans="2:7" ht="16.5" hidden="1" customHeight="1">
      <c r="B183" s="211">
        <v>44002</v>
      </c>
      <c r="C183" s="251" t="s">
        <v>226</v>
      </c>
      <c r="D183" s="145"/>
      <c r="E183" s="251" t="s">
        <v>181</v>
      </c>
      <c r="F183" s="280">
        <v>2204</v>
      </c>
      <c r="G183" s="253" t="s">
        <v>182</v>
      </c>
    </row>
    <row r="184" spans="2:7" ht="16.5" hidden="1" customHeight="1">
      <c r="B184" s="211">
        <v>44004</v>
      </c>
      <c r="C184" s="251" t="s">
        <v>226</v>
      </c>
      <c r="D184" s="145"/>
      <c r="E184" s="251" t="s">
        <v>181</v>
      </c>
      <c r="F184" s="280">
        <v>30000</v>
      </c>
      <c r="G184" s="253" t="s">
        <v>182</v>
      </c>
    </row>
    <row r="185" spans="2:7" ht="16.5" hidden="1" customHeight="1">
      <c r="B185" s="211">
        <v>44004</v>
      </c>
      <c r="C185" s="251" t="s">
        <v>226</v>
      </c>
      <c r="D185" s="145"/>
      <c r="E185" s="251" t="s">
        <v>181</v>
      </c>
      <c r="F185" s="280">
        <v>10000</v>
      </c>
      <c r="G185" s="253" t="s">
        <v>182</v>
      </c>
    </row>
    <row r="186" spans="2:7" ht="16.5" hidden="1" customHeight="1">
      <c r="B186" s="211">
        <v>44005</v>
      </c>
      <c r="C186" s="251" t="s">
        <v>226</v>
      </c>
      <c r="D186" s="145"/>
      <c r="E186" s="251" t="s">
        <v>181</v>
      </c>
      <c r="F186" s="280">
        <v>500000</v>
      </c>
      <c r="G186" s="253" t="s">
        <v>182</v>
      </c>
    </row>
    <row r="187" spans="2:7" ht="16.5" hidden="1" customHeight="1">
      <c r="B187" s="211">
        <v>44005</v>
      </c>
      <c r="C187" s="251" t="s">
        <v>226</v>
      </c>
      <c r="D187" s="145"/>
      <c r="E187" s="251" t="s">
        <v>181</v>
      </c>
      <c r="F187" s="280">
        <v>100000</v>
      </c>
      <c r="G187" s="253" t="s">
        <v>182</v>
      </c>
    </row>
    <row r="188" spans="2:7" ht="16.5" hidden="1" customHeight="1">
      <c r="B188" s="211">
        <v>44006</v>
      </c>
      <c r="C188" s="251" t="s">
        <v>226</v>
      </c>
      <c r="D188" s="145"/>
      <c r="E188" s="251" t="s">
        <v>181</v>
      </c>
      <c r="F188" s="280">
        <v>10000</v>
      </c>
      <c r="G188" s="253" t="s">
        <v>182</v>
      </c>
    </row>
    <row r="189" spans="2:7" ht="16.5" hidden="1" customHeight="1">
      <c r="B189" s="211">
        <v>44006</v>
      </c>
      <c r="C189" s="251" t="s">
        <v>226</v>
      </c>
      <c r="D189" s="145"/>
      <c r="E189" s="251" t="s">
        <v>181</v>
      </c>
      <c r="F189" s="280">
        <v>210000</v>
      </c>
      <c r="G189" s="253" t="s">
        <v>182</v>
      </c>
    </row>
    <row r="190" spans="2:7" ht="16.5" hidden="1" customHeight="1">
      <c r="B190" s="211">
        <v>44007</v>
      </c>
      <c r="C190" s="251" t="s">
        <v>226</v>
      </c>
      <c r="D190" s="145"/>
      <c r="E190" s="251" t="s">
        <v>181</v>
      </c>
      <c r="F190" s="280">
        <v>10000</v>
      </c>
      <c r="G190" s="253" t="s">
        <v>182</v>
      </c>
    </row>
    <row r="191" spans="2:7" ht="16.5" hidden="1" customHeight="1">
      <c r="B191" s="211">
        <v>44007</v>
      </c>
      <c r="C191" s="251" t="s">
        <v>226</v>
      </c>
      <c r="D191" s="145"/>
      <c r="E191" s="251" t="s">
        <v>181</v>
      </c>
      <c r="F191" s="280">
        <v>10000</v>
      </c>
      <c r="G191" s="253" t="s">
        <v>182</v>
      </c>
    </row>
    <row r="192" spans="2:7" ht="16.5" hidden="1" customHeight="1">
      <c r="B192" s="211">
        <v>44010</v>
      </c>
      <c r="C192" s="251" t="s">
        <v>226</v>
      </c>
      <c r="D192" s="268"/>
      <c r="E192" s="251" t="s">
        <v>181</v>
      </c>
      <c r="F192" s="280">
        <v>11939</v>
      </c>
      <c r="G192" s="253" t="s">
        <v>182</v>
      </c>
    </row>
    <row r="193" spans="2:7" ht="16.5" hidden="1" customHeight="1">
      <c r="B193" s="211">
        <v>44011</v>
      </c>
      <c r="C193" s="251" t="s">
        <v>226</v>
      </c>
      <c r="D193" s="145"/>
      <c r="E193" s="251" t="s">
        <v>181</v>
      </c>
      <c r="F193" s="280">
        <v>10000</v>
      </c>
      <c r="G193" s="253" t="s">
        <v>182</v>
      </c>
    </row>
    <row r="194" spans="2:7" ht="16.5" hidden="1" customHeight="1">
      <c r="B194" s="211">
        <v>44011</v>
      </c>
      <c r="C194" s="251" t="s">
        <v>226</v>
      </c>
      <c r="D194" s="145"/>
      <c r="E194" s="251" t="s">
        <v>181</v>
      </c>
      <c r="F194" s="280">
        <v>1495000</v>
      </c>
      <c r="G194" s="253" t="s">
        <v>182</v>
      </c>
    </row>
    <row r="195" spans="2:7" ht="16.5" hidden="1" customHeight="1">
      <c r="B195" s="211">
        <v>44012</v>
      </c>
      <c r="C195" s="251" t="s">
        <v>226</v>
      </c>
      <c r="D195" s="145"/>
      <c r="E195" s="251" t="s">
        <v>181</v>
      </c>
      <c r="F195" s="280">
        <v>10000</v>
      </c>
      <c r="G195" s="253" t="s">
        <v>182</v>
      </c>
    </row>
    <row r="196" spans="2:7" ht="17.25" hidden="1" customHeight="1" thickBot="1">
      <c r="B196" s="237">
        <v>44012</v>
      </c>
      <c r="C196" s="363" t="s">
        <v>227</v>
      </c>
      <c r="D196" s="146"/>
      <c r="E196" s="260" t="s">
        <v>181</v>
      </c>
      <c r="F196" s="274">
        <v>45000</v>
      </c>
      <c r="G196" s="262" t="s">
        <v>182</v>
      </c>
    </row>
    <row r="197" spans="2:7" ht="16.5" hidden="1" customHeight="1">
      <c r="B197" s="257">
        <v>44013</v>
      </c>
      <c r="C197" s="319" t="s">
        <v>239</v>
      </c>
      <c r="D197" s="266"/>
      <c r="E197" s="264" t="s">
        <v>181</v>
      </c>
      <c r="F197" s="280">
        <v>100000</v>
      </c>
      <c r="G197" s="253" t="s">
        <v>182</v>
      </c>
    </row>
    <row r="198" spans="2:7" ht="16.5" hidden="1" customHeight="1">
      <c r="B198" s="257">
        <v>44013</v>
      </c>
      <c r="C198" s="251" t="s">
        <v>226</v>
      </c>
      <c r="D198" s="145"/>
      <c r="E198" s="251" t="s">
        <v>181</v>
      </c>
      <c r="F198" s="280">
        <v>28900</v>
      </c>
      <c r="G198" s="253" t="s">
        <v>182</v>
      </c>
    </row>
    <row r="199" spans="2:7" ht="16.5" hidden="1" customHeight="1">
      <c r="B199" s="257">
        <v>44013</v>
      </c>
      <c r="C199" s="251" t="s">
        <v>226</v>
      </c>
      <c r="D199" s="145"/>
      <c r="E199" s="251" t="s">
        <v>181</v>
      </c>
      <c r="F199" s="280">
        <v>10000</v>
      </c>
      <c r="G199" s="253" t="s">
        <v>182</v>
      </c>
    </row>
    <row r="200" spans="2:7" ht="16.5" hidden="1" customHeight="1">
      <c r="B200" s="257">
        <v>44014</v>
      </c>
      <c r="C200" s="251" t="s">
        <v>226</v>
      </c>
      <c r="D200" s="145"/>
      <c r="E200" s="251" t="s">
        <v>181</v>
      </c>
      <c r="F200" s="280">
        <v>40000</v>
      </c>
      <c r="G200" s="253" t="s">
        <v>182</v>
      </c>
    </row>
    <row r="201" spans="2:7" ht="16.5" hidden="1" customHeight="1">
      <c r="B201" s="257">
        <v>44015</v>
      </c>
      <c r="C201" s="251" t="s">
        <v>226</v>
      </c>
      <c r="D201" s="145"/>
      <c r="E201" s="251" t="s">
        <v>181</v>
      </c>
      <c r="F201" s="280">
        <v>280000</v>
      </c>
      <c r="G201" s="253" t="s">
        <v>182</v>
      </c>
    </row>
    <row r="202" spans="2:7" ht="16.5" hidden="1" customHeight="1">
      <c r="B202" s="257">
        <v>44018</v>
      </c>
      <c r="C202" s="251" t="s">
        <v>226</v>
      </c>
      <c r="D202" s="145"/>
      <c r="E202" s="251" t="s">
        <v>181</v>
      </c>
      <c r="F202" s="280">
        <v>100000</v>
      </c>
      <c r="G202" s="253" t="s">
        <v>182</v>
      </c>
    </row>
    <row r="203" spans="2:7" ht="16.5" hidden="1" customHeight="1">
      <c r="B203" s="257">
        <v>44018</v>
      </c>
      <c r="C203" s="251" t="s">
        <v>226</v>
      </c>
      <c r="D203" s="145"/>
      <c r="E203" s="251" t="s">
        <v>181</v>
      </c>
      <c r="F203" s="280">
        <v>10000</v>
      </c>
      <c r="G203" s="253" t="s">
        <v>182</v>
      </c>
    </row>
    <row r="204" spans="2:7" ht="16.5" hidden="1" customHeight="1">
      <c r="B204" s="257">
        <v>44018</v>
      </c>
      <c r="C204" s="251" t="s">
        <v>226</v>
      </c>
      <c r="D204" s="145"/>
      <c r="E204" s="251" t="s">
        <v>181</v>
      </c>
      <c r="F204" s="280">
        <v>30000</v>
      </c>
      <c r="G204" s="253" t="s">
        <v>182</v>
      </c>
    </row>
    <row r="205" spans="2:7" ht="16.5" hidden="1" customHeight="1">
      <c r="B205" s="257">
        <v>44020</v>
      </c>
      <c r="C205" s="251" t="s">
        <v>226</v>
      </c>
      <c r="D205" s="145"/>
      <c r="E205" s="251" t="s">
        <v>181</v>
      </c>
      <c r="F205" s="280">
        <v>560000</v>
      </c>
      <c r="G205" s="253" t="s">
        <v>182</v>
      </c>
    </row>
    <row r="206" spans="2:7" ht="16.5" hidden="1" customHeight="1">
      <c r="B206" s="257">
        <v>44021</v>
      </c>
      <c r="C206" s="251" t="s">
        <v>226</v>
      </c>
      <c r="D206" s="145"/>
      <c r="E206" s="251" t="s">
        <v>181</v>
      </c>
      <c r="F206" s="280">
        <v>20000</v>
      </c>
      <c r="G206" s="253" t="s">
        <v>182</v>
      </c>
    </row>
    <row r="207" spans="2:7" ht="16.5" hidden="1" customHeight="1">
      <c r="B207" s="257">
        <v>44022</v>
      </c>
      <c r="C207" s="251" t="s">
        <v>226</v>
      </c>
      <c r="D207" s="145"/>
      <c r="E207" s="251" t="s">
        <v>181</v>
      </c>
      <c r="F207" s="280">
        <v>10000</v>
      </c>
      <c r="G207" s="253" t="s">
        <v>182</v>
      </c>
    </row>
    <row r="208" spans="2:7" ht="16.5" hidden="1" customHeight="1">
      <c r="B208" s="257">
        <v>44022</v>
      </c>
      <c r="C208" s="251" t="s">
        <v>226</v>
      </c>
      <c r="D208" s="145"/>
      <c r="E208" s="251" t="s">
        <v>181</v>
      </c>
      <c r="F208" s="280">
        <v>20000</v>
      </c>
      <c r="G208" s="253" t="s">
        <v>182</v>
      </c>
    </row>
    <row r="209" spans="2:7" ht="16.5" hidden="1" customHeight="1">
      <c r="B209" s="257">
        <v>44022</v>
      </c>
      <c r="C209" s="251" t="s">
        <v>226</v>
      </c>
      <c r="D209" s="145"/>
      <c r="E209" s="251" t="s">
        <v>181</v>
      </c>
      <c r="F209" s="280">
        <v>10000</v>
      </c>
      <c r="G209" s="253" t="s">
        <v>182</v>
      </c>
    </row>
    <row r="210" spans="2:7" ht="16.5" hidden="1" customHeight="1">
      <c r="B210" s="257">
        <v>44022</v>
      </c>
      <c r="C210" s="251" t="s">
        <v>226</v>
      </c>
      <c r="D210" s="145"/>
      <c r="E210" s="251" t="s">
        <v>181</v>
      </c>
      <c r="F210" s="280">
        <v>20000</v>
      </c>
      <c r="G210" s="253" t="s">
        <v>182</v>
      </c>
    </row>
    <row r="211" spans="2:7" ht="16.5" hidden="1" customHeight="1">
      <c r="B211" s="257">
        <v>44025</v>
      </c>
      <c r="C211" s="251" t="s">
        <v>226</v>
      </c>
      <c r="D211" s="145"/>
      <c r="E211" s="251" t="s">
        <v>181</v>
      </c>
      <c r="F211" s="280">
        <v>120000</v>
      </c>
      <c r="G211" s="253" t="s">
        <v>182</v>
      </c>
    </row>
    <row r="212" spans="2:7" ht="16.5" hidden="1" customHeight="1">
      <c r="B212" s="257">
        <v>44025</v>
      </c>
      <c r="C212" s="251" t="s">
        <v>226</v>
      </c>
      <c r="D212" s="145"/>
      <c r="E212" s="251" t="s">
        <v>181</v>
      </c>
      <c r="F212" s="280">
        <v>200000</v>
      </c>
      <c r="G212" s="253" t="s">
        <v>182</v>
      </c>
    </row>
    <row r="213" spans="2:7" ht="16.5" hidden="1" customHeight="1">
      <c r="B213" s="257">
        <v>44025</v>
      </c>
      <c r="C213" s="251" t="s">
        <v>226</v>
      </c>
      <c r="D213" s="145"/>
      <c r="E213" s="251" t="s">
        <v>181</v>
      </c>
      <c r="F213" s="280">
        <v>1000000</v>
      </c>
      <c r="G213" s="253" t="s">
        <v>182</v>
      </c>
    </row>
    <row r="214" spans="2:7" ht="16.5" hidden="1" customHeight="1">
      <c r="B214" s="257">
        <v>44027</v>
      </c>
      <c r="C214" s="251" t="s">
        <v>226</v>
      </c>
      <c r="D214" s="145"/>
      <c r="E214" s="251" t="s">
        <v>181</v>
      </c>
      <c r="F214" s="280">
        <v>5000</v>
      </c>
      <c r="G214" s="253" t="s">
        <v>182</v>
      </c>
    </row>
    <row r="215" spans="2:7" ht="16.5" hidden="1" customHeight="1">
      <c r="B215" s="257">
        <v>44027</v>
      </c>
      <c r="C215" s="251" t="s">
        <v>226</v>
      </c>
      <c r="D215" s="145"/>
      <c r="E215" s="251" t="s">
        <v>181</v>
      </c>
      <c r="F215" s="273">
        <v>10000</v>
      </c>
      <c r="G215" s="253" t="s">
        <v>182</v>
      </c>
    </row>
    <row r="216" spans="2:7" ht="16.5" hidden="1" customHeight="1">
      <c r="B216" s="257">
        <v>44029</v>
      </c>
      <c r="C216" s="251" t="s">
        <v>226</v>
      </c>
      <c r="D216" s="145"/>
      <c r="E216" s="251" t="s">
        <v>181</v>
      </c>
      <c r="F216" s="280">
        <v>1105000</v>
      </c>
      <c r="G216" s="253" t="s">
        <v>182</v>
      </c>
    </row>
    <row r="217" spans="2:7" ht="16.5" hidden="1" customHeight="1">
      <c r="B217" s="257">
        <v>44032</v>
      </c>
      <c r="C217" s="251" t="s">
        <v>226</v>
      </c>
      <c r="D217" s="145"/>
      <c r="E217" s="251" t="s">
        <v>181</v>
      </c>
      <c r="F217" s="280">
        <v>30000</v>
      </c>
      <c r="G217" s="253" t="s">
        <v>182</v>
      </c>
    </row>
    <row r="218" spans="2:7" ht="16.5" hidden="1" customHeight="1">
      <c r="B218" s="257">
        <v>44032</v>
      </c>
      <c r="C218" s="251" t="s">
        <v>226</v>
      </c>
      <c r="D218" s="145"/>
      <c r="E218" s="251" t="s">
        <v>181</v>
      </c>
      <c r="F218" s="280">
        <v>10000</v>
      </c>
      <c r="G218" s="253" t="s">
        <v>182</v>
      </c>
    </row>
    <row r="219" spans="2:7" ht="16.5" hidden="1" customHeight="1">
      <c r="B219" s="257">
        <v>44032</v>
      </c>
      <c r="C219" s="251" t="s">
        <v>226</v>
      </c>
      <c r="D219" s="145"/>
      <c r="E219" s="251" t="s">
        <v>181</v>
      </c>
      <c r="F219" s="280">
        <v>30000</v>
      </c>
      <c r="G219" s="253" t="s">
        <v>182</v>
      </c>
    </row>
    <row r="220" spans="2:7" ht="16.5" hidden="1" customHeight="1">
      <c r="B220" s="257">
        <v>44032</v>
      </c>
      <c r="C220" s="251" t="s">
        <v>226</v>
      </c>
      <c r="D220" s="145"/>
      <c r="E220" s="251" t="s">
        <v>181</v>
      </c>
      <c r="F220" s="280">
        <v>10000</v>
      </c>
      <c r="G220" s="253" t="s">
        <v>182</v>
      </c>
    </row>
    <row r="221" spans="2:7" ht="16.5" hidden="1" customHeight="1">
      <c r="B221" s="257">
        <v>44034</v>
      </c>
      <c r="C221" s="251" t="s">
        <v>226</v>
      </c>
      <c r="D221" s="145"/>
      <c r="E221" s="251" t="s">
        <v>181</v>
      </c>
      <c r="F221" s="280">
        <v>100000</v>
      </c>
      <c r="G221" s="253" t="s">
        <v>182</v>
      </c>
    </row>
    <row r="222" spans="2:7" ht="16.5" hidden="1" customHeight="1">
      <c r="B222" s="257">
        <v>44034</v>
      </c>
      <c r="C222" s="251" t="s">
        <v>226</v>
      </c>
      <c r="D222" s="145"/>
      <c r="E222" s="251" t="s">
        <v>181</v>
      </c>
      <c r="F222" s="280">
        <v>10000</v>
      </c>
      <c r="G222" s="253" t="s">
        <v>182</v>
      </c>
    </row>
    <row r="223" spans="2:7" ht="16.5" hidden="1" customHeight="1">
      <c r="B223" s="257">
        <v>44034</v>
      </c>
      <c r="C223" s="251" t="s">
        <v>226</v>
      </c>
      <c r="D223" s="145"/>
      <c r="E223" s="251" t="s">
        <v>181</v>
      </c>
      <c r="F223" s="280">
        <v>160000</v>
      </c>
      <c r="G223" s="253" t="s">
        <v>182</v>
      </c>
    </row>
    <row r="224" spans="2:7" ht="16.5" hidden="1" customHeight="1">
      <c r="B224" s="257">
        <v>44035</v>
      </c>
      <c r="C224" s="251" t="s">
        <v>226</v>
      </c>
      <c r="D224" s="145"/>
      <c r="E224" s="251" t="s">
        <v>181</v>
      </c>
      <c r="F224" s="280">
        <v>300000</v>
      </c>
      <c r="G224" s="253" t="s">
        <v>182</v>
      </c>
    </row>
    <row r="225" spans="2:7" ht="16.5" hidden="1" customHeight="1">
      <c r="B225" s="257">
        <v>44035</v>
      </c>
      <c r="C225" s="251" t="s">
        <v>226</v>
      </c>
      <c r="D225" s="145"/>
      <c r="E225" s="251" t="s">
        <v>181</v>
      </c>
      <c r="F225" s="280">
        <v>30000</v>
      </c>
      <c r="G225" s="253" t="s">
        <v>182</v>
      </c>
    </row>
    <row r="226" spans="2:7" ht="16.5" hidden="1" customHeight="1">
      <c r="B226" s="257">
        <v>44036</v>
      </c>
      <c r="C226" s="251" t="s">
        <v>226</v>
      </c>
      <c r="D226" s="145"/>
      <c r="E226" s="251" t="s">
        <v>181</v>
      </c>
      <c r="F226" s="280">
        <v>30000</v>
      </c>
      <c r="G226" s="253" t="s">
        <v>182</v>
      </c>
    </row>
    <row r="227" spans="2:7" ht="16.5" hidden="1" customHeight="1">
      <c r="B227" s="257">
        <v>44036</v>
      </c>
      <c r="C227" s="251" t="s">
        <v>226</v>
      </c>
      <c r="D227" s="145"/>
      <c r="E227" s="251" t="s">
        <v>181</v>
      </c>
      <c r="F227" s="280">
        <v>10000</v>
      </c>
      <c r="G227" s="253" t="s">
        <v>182</v>
      </c>
    </row>
    <row r="228" spans="2:7" ht="16.5" hidden="1" customHeight="1">
      <c r="B228" s="211">
        <v>44038</v>
      </c>
      <c r="C228" s="251" t="s">
        <v>226</v>
      </c>
      <c r="D228" s="145"/>
      <c r="E228" s="251" t="s">
        <v>181</v>
      </c>
      <c r="F228" s="273">
        <v>100000</v>
      </c>
      <c r="G228" s="253" t="s">
        <v>182</v>
      </c>
    </row>
    <row r="229" spans="2:7" ht="16.5" hidden="1" customHeight="1">
      <c r="B229" s="211">
        <v>44039</v>
      </c>
      <c r="C229" s="251" t="s">
        <v>226</v>
      </c>
      <c r="D229" s="145"/>
      <c r="E229" s="251" t="s">
        <v>181</v>
      </c>
      <c r="F229" s="280">
        <v>10000</v>
      </c>
      <c r="G229" s="253" t="s">
        <v>182</v>
      </c>
    </row>
    <row r="230" spans="2:7" ht="16.5" hidden="1" customHeight="1">
      <c r="B230" s="211">
        <v>44040</v>
      </c>
      <c r="C230" s="251" t="s">
        <v>226</v>
      </c>
      <c r="D230" s="145"/>
      <c r="E230" s="251" t="s">
        <v>181</v>
      </c>
      <c r="F230" s="280">
        <v>275000</v>
      </c>
      <c r="G230" s="253" t="s">
        <v>182</v>
      </c>
    </row>
    <row r="231" spans="2:7" ht="16.5" hidden="1" customHeight="1">
      <c r="B231" s="211">
        <v>44040</v>
      </c>
      <c r="C231" s="251" t="s">
        <v>226</v>
      </c>
      <c r="D231" s="145"/>
      <c r="E231" s="251" t="s">
        <v>181</v>
      </c>
      <c r="F231" s="280">
        <v>100000</v>
      </c>
      <c r="G231" s="253" t="s">
        <v>182</v>
      </c>
    </row>
    <row r="232" spans="2:7" ht="16.5" hidden="1" customHeight="1">
      <c r="B232" s="211">
        <v>44041</v>
      </c>
      <c r="C232" s="251" t="s">
        <v>226</v>
      </c>
      <c r="D232" s="145"/>
      <c r="E232" s="251" t="s">
        <v>181</v>
      </c>
      <c r="F232" s="280">
        <v>10000</v>
      </c>
      <c r="G232" s="253" t="s">
        <v>182</v>
      </c>
    </row>
    <row r="233" spans="2:7" ht="16.5" hidden="1" customHeight="1">
      <c r="B233" s="211">
        <v>44041</v>
      </c>
      <c r="C233" s="251" t="s">
        <v>226</v>
      </c>
      <c r="D233" s="145"/>
      <c r="E233" s="251" t="s">
        <v>181</v>
      </c>
      <c r="F233" s="280">
        <v>1450000</v>
      </c>
      <c r="G233" s="253" t="s">
        <v>182</v>
      </c>
    </row>
    <row r="234" spans="2:7" ht="16.5" hidden="1" customHeight="1">
      <c r="B234" s="211">
        <v>44042</v>
      </c>
      <c r="C234" s="251" t="s">
        <v>226</v>
      </c>
      <c r="D234" s="145"/>
      <c r="E234" s="251" t="s">
        <v>181</v>
      </c>
      <c r="F234" s="280">
        <v>10000</v>
      </c>
      <c r="G234" s="253" t="s">
        <v>182</v>
      </c>
    </row>
    <row r="235" spans="2:7" ht="16.5" hidden="1" customHeight="1">
      <c r="B235" s="211">
        <v>44043</v>
      </c>
      <c r="C235" s="251" t="s">
        <v>226</v>
      </c>
      <c r="D235" s="145"/>
      <c r="E235" s="251" t="s">
        <v>181</v>
      </c>
      <c r="F235" s="280">
        <v>10000</v>
      </c>
      <c r="G235" s="253" t="s">
        <v>182</v>
      </c>
    </row>
    <row r="236" spans="2:7" ht="16.5" hidden="1" customHeight="1">
      <c r="B236" s="211">
        <v>44043</v>
      </c>
      <c r="C236" s="251" t="s">
        <v>226</v>
      </c>
      <c r="D236" s="145"/>
      <c r="E236" s="251" t="s">
        <v>181</v>
      </c>
      <c r="F236" s="280">
        <v>50000</v>
      </c>
      <c r="G236" s="253" t="s">
        <v>182</v>
      </c>
    </row>
    <row r="237" spans="2:7" ht="17.25" hidden="1" customHeight="1" thickBot="1">
      <c r="B237" s="27">
        <v>44043</v>
      </c>
      <c r="C237" s="260" t="s">
        <v>226</v>
      </c>
      <c r="D237" s="384"/>
      <c r="E237" s="260" t="s">
        <v>181</v>
      </c>
      <c r="F237" s="274">
        <v>25000</v>
      </c>
      <c r="G237" s="262" t="s">
        <v>182</v>
      </c>
    </row>
    <row r="238" spans="2:7" ht="16.5" hidden="1" customHeight="1">
      <c r="B238" s="211">
        <v>44046</v>
      </c>
      <c r="C238" s="251" t="s">
        <v>226</v>
      </c>
      <c r="D238" s="145"/>
      <c r="E238" s="251" t="s">
        <v>181</v>
      </c>
      <c r="F238" s="280">
        <v>50000</v>
      </c>
      <c r="G238" s="253" t="s">
        <v>129</v>
      </c>
    </row>
    <row r="239" spans="2:7" ht="16.5" hidden="1" customHeight="1">
      <c r="B239" s="53">
        <v>44048</v>
      </c>
      <c r="C239" s="251" t="s">
        <v>226</v>
      </c>
      <c r="D239" s="145"/>
      <c r="E239" s="251" t="s">
        <v>181</v>
      </c>
      <c r="F239" s="280">
        <v>100000</v>
      </c>
      <c r="G239" s="253" t="s">
        <v>129</v>
      </c>
    </row>
    <row r="240" spans="2:7" ht="16.5" hidden="1" customHeight="1">
      <c r="B240" s="53">
        <v>44048</v>
      </c>
      <c r="C240" s="251" t="s">
        <v>226</v>
      </c>
      <c r="D240" s="145"/>
      <c r="E240" s="251" t="s">
        <v>181</v>
      </c>
      <c r="F240" s="280">
        <v>30000</v>
      </c>
      <c r="G240" s="253" t="s">
        <v>129</v>
      </c>
    </row>
    <row r="241" spans="2:7" ht="16.5" hidden="1" customHeight="1">
      <c r="B241" s="53">
        <v>44048</v>
      </c>
      <c r="C241" s="251" t="s">
        <v>226</v>
      </c>
      <c r="D241" s="145"/>
      <c r="E241" s="251" t="s">
        <v>181</v>
      </c>
      <c r="F241" s="280">
        <v>270000</v>
      </c>
      <c r="G241" s="253" t="s">
        <v>129</v>
      </c>
    </row>
    <row r="242" spans="2:7" ht="16.5" hidden="1" customHeight="1">
      <c r="B242" s="53">
        <v>44049</v>
      </c>
      <c r="C242" s="251" t="s">
        <v>226</v>
      </c>
      <c r="D242" s="145"/>
      <c r="E242" s="251" t="s">
        <v>181</v>
      </c>
      <c r="F242" s="280">
        <v>10000</v>
      </c>
      <c r="G242" s="253" t="s">
        <v>129</v>
      </c>
    </row>
    <row r="243" spans="2:7" ht="16.5" hidden="1" customHeight="1">
      <c r="B243" s="53">
        <v>44049</v>
      </c>
      <c r="C243" s="251" t="s">
        <v>226</v>
      </c>
      <c r="D243" s="145"/>
      <c r="E243" s="251" t="s">
        <v>181</v>
      </c>
      <c r="F243" s="280">
        <v>40000</v>
      </c>
      <c r="G243" s="253" t="s">
        <v>129</v>
      </c>
    </row>
    <row r="244" spans="2:7" ht="16.5" hidden="1" customHeight="1">
      <c r="B244" s="53">
        <v>44050</v>
      </c>
      <c r="C244" s="251" t="s">
        <v>226</v>
      </c>
      <c r="D244" s="145"/>
      <c r="E244" s="251" t="s">
        <v>181</v>
      </c>
      <c r="F244" s="280">
        <v>530000</v>
      </c>
      <c r="G244" s="253" t="s">
        <v>129</v>
      </c>
    </row>
    <row r="245" spans="2:7" ht="16.5" hidden="1" customHeight="1">
      <c r="B245" s="53">
        <v>44053</v>
      </c>
      <c r="C245" s="251" t="s">
        <v>226</v>
      </c>
      <c r="D245" s="145"/>
      <c r="E245" s="251" t="s">
        <v>181</v>
      </c>
      <c r="F245" s="280">
        <v>10000</v>
      </c>
      <c r="G245" s="253" t="s">
        <v>129</v>
      </c>
    </row>
    <row r="246" spans="2:7" ht="16.5" hidden="1" customHeight="1">
      <c r="B246" s="53">
        <v>44053</v>
      </c>
      <c r="C246" s="251" t="s">
        <v>226</v>
      </c>
      <c r="D246" s="145"/>
      <c r="E246" s="251" t="s">
        <v>181</v>
      </c>
      <c r="F246" s="280">
        <v>20000</v>
      </c>
      <c r="G246" s="253" t="s">
        <v>129</v>
      </c>
    </row>
    <row r="247" spans="2:7" ht="16.5" hidden="1" customHeight="1">
      <c r="B247" s="53">
        <v>44053</v>
      </c>
      <c r="C247" s="251" t="s">
        <v>226</v>
      </c>
      <c r="D247" s="145"/>
      <c r="E247" s="251" t="s">
        <v>181</v>
      </c>
      <c r="F247" s="280">
        <v>10000</v>
      </c>
      <c r="G247" s="253" t="s">
        <v>129</v>
      </c>
    </row>
    <row r="248" spans="2:7" ht="16.5" hidden="1" customHeight="1">
      <c r="B248" s="53">
        <v>44053</v>
      </c>
      <c r="C248" s="251" t="s">
        <v>226</v>
      </c>
      <c r="D248" s="145"/>
      <c r="E248" s="251" t="s">
        <v>181</v>
      </c>
      <c r="F248" s="280">
        <v>40000</v>
      </c>
      <c r="G248" s="253" t="s">
        <v>129</v>
      </c>
    </row>
    <row r="249" spans="2:7" ht="16.5" hidden="1" customHeight="1">
      <c r="B249" s="53">
        <v>44054</v>
      </c>
      <c r="C249" s="251" t="s">
        <v>226</v>
      </c>
      <c r="D249" s="145"/>
      <c r="E249" s="251" t="s">
        <v>181</v>
      </c>
      <c r="F249" s="280">
        <v>10000</v>
      </c>
      <c r="G249" s="253" t="s">
        <v>129</v>
      </c>
    </row>
    <row r="250" spans="2:7" ht="16.5" hidden="1" customHeight="1">
      <c r="B250" s="53">
        <v>44055</v>
      </c>
      <c r="C250" s="251" t="s">
        <v>226</v>
      </c>
      <c r="D250" s="145"/>
      <c r="E250" s="251" t="s">
        <v>181</v>
      </c>
      <c r="F250" s="280">
        <v>100000</v>
      </c>
      <c r="G250" s="253" t="s">
        <v>129</v>
      </c>
    </row>
    <row r="251" spans="2:7" ht="16.5" hidden="1" customHeight="1">
      <c r="B251" s="53">
        <v>44056</v>
      </c>
      <c r="C251" s="251" t="s">
        <v>226</v>
      </c>
      <c r="D251" s="145"/>
      <c r="E251" s="251" t="s">
        <v>181</v>
      </c>
      <c r="F251" s="280">
        <v>10000</v>
      </c>
      <c r="G251" s="253" t="s">
        <v>129</v>
      </c>
    </row>
    <row r="252" spans="2:7" ht="16.5" hidden="1" customHeight="1">
      <c r="B252" s="53">
        <v>44056</v>
      </c>
      <c r="C252" s="251" t="s">
        <v>226</v>
      </c>
      <c r="D252" s="145"/>
      <c r="E252" s="251" t="s">
        <v>181</v>
      </c>
      <c r="F252" s="280">
        <v>20000</v>
      </c>
      <c r="G252" s="253" t="s">
        <v>129</v>
      </c>
    </row>
    <row r="253" spans="2:7" ht="16.5" hidden="1" customHeight="1">
      <c r="B253" s="53">
        <v>44057</v>
      </c>
      <c r="C253" s="251" t="s">
        <v>226</v>
      </c>
      <c r="D253" s="145"/>
      <c r="E253" s="251" t="s">
        <v>181</v>
      </c>
      <c r="F253" s="280">
        <v>5000</v>
      </c>
      <c r="G253" s="253" t="s">
        <v>129</v>
      </c>
    </row>
    <row r="254" spans="2:7" ht="16.5" hidden="1" customHeight="1">
      <c r="B254" s="53">
        <v>44057</v>
      </c>
      <c r="C254" s="251" t="s">
        <v>226</v>
      </c>
      <c r="D254" s="145"/>
      <c r="E254" s="251" t="s">
        <v>181</v>
      </c>
      <c r="F254" s="280">
        <v>700000</v>
      </c>
      <c r="G254" s="253" t="s">
        <v>129</v>
      </c>
    </row>
    <row r="255" spans="2:7" ht="16.5" hidden="1" customHeight="1">
      <c r="B255" s="53">
        <v>44063</v>
      </c>
      <c r="C255" s="251" t="s">
        <v>226</v>
      </c>
      <c r="D255" s="145"/>
      <c r="E255" s="251" t="s">
        <v>181</v>
      </c>
      <c r="F255" s="280">
        <v>30000</v>
      </c>
      <c r="G255" s="253" t="s">
        <v>129</v>
      </c>
    </row>
    <row r="256" spans="2:7" ht="16.5" hidden="1" customHeight="1">
      <c r="B256" s="53">
        <v>44063</v>
      </c>
      <c r="C256" s="251" t="s">
        <v>226</v>
      </c>
      <c r="D256" s="145"/>
      <c r="E256" s="251" t="s">
        <v>181</v>
      </c>
      <c r="F256" s="280">
        <v>10000</v>
      </c>
      <c r="G256" s="253" t="s">
        <v>129</v>
      </c>
    </row>
    <row r="257" spans="2:7" ht="16.5" hidden="1" customHeight="1">
      <c r="B257" s="53">
        <v>44063</v>
      </c>
      <c r="C257" s="251" t="s">
        <v>226</v>
      </c>
      <c r="D257" s="145"/>
      <c r="E257" s="251" t="s">
        <v>181</v>
      </c>
      <c r="F257" s="280">
        <v>1155000</v>
      </c>
      <c r="G257" s="253" t="s">
        <v>129</v>
      </c>
    </row>
    <row r="258" spans="2:7" ht="16.5" hidden="1" customHeight="1">
      <c r="B258" s="53">
        <v>44063</v>
      </c>
      <c r="C258" s="251" t="s">
        <v>226</v>
      </c>
      <c r="D258" s="145"/>
      <c r="E258" s="251" t="s">
        <v>181</v>
      </c>
      <c r="F258" s="280">
        <v>141504</v>
      </c>
      <c r="G258" s="253" t="s">
        <v>129</v>
      </c>
    </row>
    <row r="259" spans="2:7" ht="16.5" hidden="1" customHeight="1">
      <c r="B259" s="53">
        <v>44064</v>
      </c>
      <c r="C259" s="251" t="s">
        <v>226</v>
      </c>
      <c r="D259" s="145"/>
      <c r="E259" s="251" t="s">
        <v>181</v>
      </c>
      <c r="F259" s="280">
        <v>300000</v>
      </c>
      <c r="G259" s="253" t="s">
        <v>129</v>
      </c>
    </row>
    <row r="260" spans="2:7" ht="16.5" hidden="1" customHeight="1">
      <c r="B260" s="53">
        <v>44067</v>
      </c>
      <c r="C260" s="251" t="s">
        <v>226</v>
      </c>
      <c r="D260" s="145"/>
      <c r="E260" s="251" t="s">
        <v>181</v>
      </c>
      <c r="F260" s="280">
        <v>10000</v>
      </c>
      <c r="G260" s="253" t="s">
        <v>129</v>
      </c>
    </row>
    <row r="261" spans="2:7" ht="16.5" hidden="1" customHeight="1">
      <c r="B261" s="53">
        <v>44067</v>
      </c>
      <c r="C261" s="251" t="s">
        <v>226</v>
      </c>
      <c r="D261" s="145"/>
      <c r="E261" s="251" t="s">
        <v>181</v>
      </c>
      <c r="F261" s="280">
        <v>290000</v>
      </c>
      <c r="G261" s="253" t="s">
        <v>129</v>
      </c>
    </row>
    <row r="262" spans="2:7" ht="16.5" hidden="1" customHeight="1">
      <c r="B262" s="53">
        <v>44069</v>
      </c>
      <c r="C262" s="251" t="s">
        <v>226</v>
      </c>
      <c r="D262" s="145"/>
      <c r="E262" s="251" t="s">
        <v>181</v>
      </c>
      <c r="F262" s="280">
        <v>30000</v>
      </c>
      <c r="G262" s="253" t="s">
        <v>129</v>
      </c>
    </row>
    <row r="263" spans="2:7" ht="16.5" hidden="1" customHeight="1">
      <c r="B263" s="53">
        <v>44070</v>
      </c>
      <c r="C263" s="251" t="s">
        <v>226</v>
      </c>
      <c r="D263" s="145"/>
      <c r="E263" s="251" t="s">
        <v>181</v>
      </c>
      <c r="F263" s="280">
        <v>1345000</v>
      </c>
      <c r="G263" s="253" t="s">
        <v>129</v>
      </c>
    </row>
    <row r="264" spans="2:7" ht="16.5" hidden="1" customHeight="1">
      <c r="B264" s="53">
        <v>44071</v>
      </c>
      <c r="C264" s="251" t="s">
        <v>226</v>
      </c>
      <c r="D264" s="145"/>
      <c r="E264" s="251" t="s">
        <v>181</v>
      </c>
      <c r="F264" s="280">
        <v>50000</v>
      </c>
      <c r="G264" s="253" t="s">
        <v>129</v>
      </c>
    </row>
    <row r="265" spans="2:7" ht="16.5" hidden="1" customHeight="1">
      <c r="B265" s="53">
        <v>44074</v>
      </c>
      <c r="C265" s="251" t="s">
        <v>226</v>
      </c>
      <c r="D265" s="268"/>
      <c r="E265" s="251" t="s">
        <v>181</v>
      </c>
      <c r="F265" s="280">
        <v>10000</v>
      </c>
      <c r="G265" s="253" t="s">
        <v>129</v>
      </c>
    </row>
    <row r="266" spans="2:7" ht="16.5" hidden="1" customHeight="1">
      <c r="B266" s="211">
        <v>44074</v>
      </c>
      <c r="C266" s="251" t="s">
        <v>226</v>
      </c>
      <c r="D266" s="145"/>
      <c r="E266" s="251" t="s">
        <v>181</v>
      </c>
      <c r="F266" s="280">
        <v>10000</v>
      </c>
      <c r="G266" s="253" t="s">
        <v>129</v>
      </c>
    </row>
    <row r="267" spans="2:7" ht="16.5" hidden="1" customHeight="1">
      <c r="B267" s="211">
        <v>44074</v>
      </c>
      <c r="C267" s="251" t="s">
        <v>226</v>
      </c>
      <c r="D267" s="145"/>
      <c r="E267" s="251" t="s">
        <v>181</v>
      </c>
      <c r="F267" s="280">
        <v>40000</v>
      </c>
      <c r="G267" s="253" t="s">
        <v>129</v>
      </c>
    </row>
    <row r="268" spans="2:7" ht="17.25" hidden="1" customHeight="1" thickBot="1">
      <c r="B268" s="27">
        <v>44074</v>
      </c>
      <c r="C268" s="260" t="s">
        <v>226</v>
      </c>
      <c r="D268" s="146"/>
      <c r="E268" s="260" t="s">
        <v>181</v>
      </c>
      <c r="F268" s="274">
        <v>20000</v>
      </c>
      <c r="G268" s="262" t="s">
        <v>129</v>
      </c>
    </row>
    <row r="269" spans="2:7" ht="16.5" hidden="1" customHeight="1">
      <c r="B269" s="53">
        <v>44075</v>
      </c>
      <c r="C269" s="251" t="s">
        <v>226</v>
      </c>
      <c r="E269" s="251" t="s">
        <v>144</v>
      </c>
      <c r="F269" s="280">
        <v>10000</v>
      </c>
      <c r="G269" s="253" t="s">
        <v>129</v>
      </c>
    </row>
    <row r="270" spans="2:7" ht="16.5" hidden="1" customHeight="1">
      <c r="B270" s="53">
        <v>44076</v>
      </c>
      <c r="C270" s="251" t="s">
        <v>226</v>
      </c>
      <c r="D270" s="145"/>
      <c r="E270" s="251" t="s">
        <v>144</v>
      </c>
      <c r="F270" s="280">
        <v>60000</v>
      </c>
      <c r="G270" s="253" t="s">
        <v>129</v>
      </c>
    </row>
    <row r="271" spans="2:7" ht="16.5" hidden="1" customHeight="1">
      <c r="B271" s="53">
        <v>44077</v>
      </c>
      <c r="C271" s="251" t="s">
        <v>226</v>
      </c>
      <c r="D271" s="145"/>
      <c r="E271" s="251" t="s">
        <v>144</v>
      </c>
      <c r="F271" s="273">
        <v>270000</v>
      </c>
      <c r="G271" s="253" t="s">
        <v>129</v>
      </c>
    </row>
    <row r="272" spans="2:7" ht="16.5" hidden="1" customHeight="1">
      <c r="B272" s="53">
        <v>44079</v>
      </c>
      <c r="C272" s="251" t="s">
        <v>226</v>
      </c>
      <c r="D272" s="145"/>
      <c r="E272" s="251" t="s">
        <v>144</v>
      </c>
      <c r="F272" s="273">
        <v>100000</v>
      </c>
      <c r="G272" s="253" t="s">
        <v>129</v>
      </c>
    </row>
    <row r="273" spans="2:10" ht="16.5" hidden="1" customHeight="1">
      <c r="B273" s="53">
        <v>44081</v>
      </c>
      <c r="C273" s="251" t="s">
        <v>226</v>
      </c>
      <c r="D273" s="145"/>
      <c r="E273" s="251" t="s">
        <v>144</v>
      </c>
      <c r="F273" s="280">
        <v>100000</v>
      </c>
      <c r="G273" s="253" t="s">
        <v>129</v>
      </c>
    </row>
    <row r="274" spans="2:10" ht="16.5" hidden="1" customHeight="1">
      <c r="B274" s="53">
        <v>44081</v>
      </c>
      <c r="C274" s="251" t="s">
        <v>226</v>
      </c>
      <c r="D274" s="145"/>
      <c r="E274" s="251" t="s">
        <v>144</v>
      </c>
      <c r="F274" s="280">
        <v>10000</v>
      </c>
      <c r="G274" s="253" t="s">
        <v>129</v>
      </c>
    </row>
    <row r="275" spans="2:10" ht="16.5" hidden="1" customHeight="1">
      <c r="B275" s="53">
        <v>44081</v>
      </c>
      <c r="C275" s="251" t="s">
        <v>226</v>
      </c>
      <c r="D275" s="145"/>
      <c r="E275" s="251" t="s">
        <v>144</v>
      </c>
      <c r="F275" s="280">
        <v>30000</v>
      </c>
      <c r="G275" s="253" t="s">
        <v>129</v>
      </c>
    </row>
    <row r="276" spans="2:10" ht="16.5" hidden="1" customHeight="1">
      <c r="B276" s="53">
        <v>44081</v>
      </c>
      <c r="C276" s="251" t="s">
        <v>226</v>
      </c>
      <c r="D276" s="145"/>
      <c r="E276" s="251" t="s">
        <v>144</v>
      </c>
      <c r="F276" s="280">
        <v>40000</v>
      </c>
      <c r="G276" s="253" t="s">
        <v>129</v>
      </c>
    </row>
    <row r="277" spans="2:10" ht="16.5" hidden="1" customHeight="1">
      <c r="B277" s="53">
        <v>44083</v>
      </c>
      <c r="C277" s="251" t="s">
        <v>226</v>
      </c>
      <c r="D277" s="145"/>
      <c r="E277" s="251" t="s">
        <v>144</v>
      </c>
      <c r="F277" s="280">
        <v>575000</v>
      </c>
      <c r="G277" s="253" t="s">
        <v>129</v>
      </c>
    </row>
    <row r="278" spans="2:10" ht="16.5" hidden="1" customHeight="1">
      <c r="B278" s="53">
        <v>44084</v>
      </c>
      <c r="C278" s="251" t="s">
        <v>226</v>
      </c>
      <c r="D278" s="145"/>
      <c r="E278" s="251" t="s">
        <v>144</v>
      </c>
      <c r="F278" s="280">
        <v>10000</v>
      </c>
      <c r="G278" s="253" t="s">
        <v>129</v>
      </c>
    </row>
    <row r="279" spans="2:10" ht="16.5" hidden="1" customHeight="1">
      <c r="B279" s="53">
        <v>44084</v>
      </c>
      <c r="C279" s="251" t="s">
        <v>226</v>
      </c>
      <c r="D279" s="145"/>
      <c r="E279" s="251" t="s">
        <v>144</v>
      </c>
      <c r="F279" s="280">
        <v>20000</v>
      </c>
      <c r="G279" s="253" t="s">
        <v>129</v>
      </c>
    </row>
    <row r="280" spans="2:10" ht="16.5" hidden="1" customHeight="1">
      <c r="B280" s="53">
        <v>44084</v>
      </c>
      <c r="C280" s="251" t="s">
        <v>226</v>
      </c>
      <c r="D280" s="145"/>
      <c r="E280" s="251" t="s">
        <v>144</v>
      </c>
      <c r="F280" s="280">
        <v>10000</v>
      </c>
      <c r="G280" s="253" t="s">
        <v>129</v>
      </c>
    </row>
    <row r="281" spans="2:10" ht="16.5" hidden="1" customHeight="1">
      <c r="B281" s="53">
        <v>44088</v>
      </c>
      <c r="C281" s="251" t="s">
        <v>226</v>
      </c>
      <c r="D281" s="145"/>
      <c r="E281" s="251" t="s">
        <v>144</v>
      </c>
      <c r="F281" s="280">
        <v>100000</v>
      </c>
      <c r="G281" s="253" t="s">
        <v>129</v>
      </c>
    </row>
    <row r="282" spans="2:10" ht="16.5" hidden="1" customHeight="1">
      <c r="B282" s="53">
        <v>44090</v>
      </c>
      <c r="C282" s="251" t="s">
        <v>226</v>
      </c>
      <c r="D282" s="145"/>
      <c r="E282" s="251" t="s">
        <v>144</v>
      </c>
      <c r="F282" s="280">
        <v>5000</v>
      </c>
      <c r="G282" s="253" t="s">
        <v>129</v>
      </c>
    </row>
    <row r="283" spans="2:10" ht="16.5" hidden="1" customHeight="1">
      <c r="B283" s="53">
        <v>44091</v>
      </c>
      <c r="C283" s="251" t="s">
        <v>226</v>
      </c>
      <c r="D283" s="145"/>
      <c r="E283" s="251" t="s">
        <v>144</v>
      </c>
      <c r="F283" s="280">
        <v>1125000</v>
      </c>
      <c r="G283" s="253" t="s">
        <v>129</v>
      </c>
    </row>
    <row r="284" spans="2:10" ht="16.5" hidden="1" customHeight="1">
      <c r="B284" s="211">
        <v>44092</v>
      </c>
      <c r="C284" s="251" t="s">
        <v>226</v>
      </c>
      <c r="D284" s="145"/>
      <c r="E284" s="251" t="s">
        <v>144</v>
      </c>
      <c r="F284" s="280">
        <v>10000</v>
      </c>
      <c r="G284" s="253" t="s">
        <v>129</v>
      </c>
    </row>
    <row r="285" spans="2:10" ht="16.5" hidden="1" customHeight="1">
      <c r="B285" s="211">
        <v>44092</v>
      </c>
      <c r="C285" s="251" t="s">
        <v>226</v>
      </c>
      <c r="D285" s="145"/>
      <c r="E285" s="251" t="s">
        <v>144</v>
      </c>
      <c r="F285" s="280">
        <v>2000000</v>
      </c>
      <c r="G285" s="253" t="s">
        <v>129</v>
      </c>
    </row>
    <row r="286" spans="2:10" ht="16.5" hidden="1" customHeight="1">
      <c r="B286" s="211">
        <v>44095</v>
      </c>
      <c r="C286" s="251" t="s">
        <v>226</v>
      </c>
      <c r="D286" s="145"/>
      <c r="E286" s="251" t="s">
        <v>144</v>
      </c>
      <c r="F286" s="280">
        <v>30000</v>
      </c>
      <c r="G286" s="253" t="s">
        <v>129</v>
      </c>
    </row>
    <row r="287" spans="2:10" ht="16.5" hidden="1" customHeight="1">
      <c r="B287" s="211">
        <v>44095</v>
      </c>
      <c r="C287" s="251" t="s">
        <v>226</v>
      </c>
      <c r="D287" s="145"/>
      <c r="E287" s="251" t="s">
        <v>144</v>
      </c>
      <c r="F287" s="280">
        <v>10000</v>
      </c>
      <c r="G287" s="253" t="s">
        <v>129</v>
      </c>
      <c r="J287" s="152"/>
    </row>
    <row r="288" spans="2:10" ht="16.5" hidden="1" customHeight="1">
      <c r="B288" s="211">
        <v>44095</v>
      </c>
      <c r="C288" s="251" t="s">
        <v>226</v>
      </c>
      <c r="D288" s="145"/>
      <c r="E288" s="251" t="s">
        <v>144</v>
      </c>
      <c r="F288" s="280">
        <v>10000</v>
      </c>
      <c r="G288" s="253" t="s">
        <v>129</v>
      </c>
    </row>
    <row r="289" spans="2:9" ht="16.5" hidden="1" customHeight="1">
      <c r="B289" s="211">
        <v>44096</v>
      </c>
      <c r="C289" s="251" t="s">
        <v>226</v>
      </c>
      <c r="D289" s="145"/>
      <c r="E289" s="251" t="s">
        <v>144</v>
      </c>
      <c r="F289" s="280">
        <v>100000</v>
      </c>
      <c r="G289" s="253" t="s">
        <v>129</v>
      </c>
    </row>
    <row r="290" spans="2:9" ht="16.5" hidden="1" customHeight="1">
      <c r="B290" s="211">
        <v>44097</v>
      </c>
      <c r="C290" s="251" t="s">
        <v>226</v>
      </c>
      <c r="D290" s="145"/>
      <c r="E290" s="251" t="s">
        <v>144</v>
      </c>
      <c r="F290" s="280">
        <v>280000</v>
      </c>
      <c r="G290" s="253" t="s">
        <v>129</v>
      </c>
    </row>
    <row r="291" spans="2:9" ht="16.5" hidden="1" customHeight="1">
      <c r="B291" s="211">
        <v>44098</v>
      </c>
      <c r="C291" s="251" t="s">
        <v>226</v>
      </c>
      <c r="D291" s="145"/>
      <c r="E291" s="251" t="s">
        <v>144</v>
      </c>
      <c r="F291" s="280">
        <v>10000</v>
      </c>
      <c r="G291" s="253" t="s">
        <v>129</v>
      </c>
    </row>
    <row r="292" spans="2:9" ht="16.5" hidden="1" customHeight="1">
      <c r="B292" s="211">
        <v>44098</v>
      </c>
      <c r="C292" s="251" t="s">
        <v>226</v>
      </c>
      <c r="D292" s="145"/>
      <c r="E292" s="251" t="s">
        <v>144</v>
      </c>
      <c r="F292" s="280">
        <v>20000</v>
      </c>
      <c r="G292" s="253" t="s">
        <v>129</v>
      </c>
    </row>
    <row r="293" spans="2:9" ht="16.5" hidden="1" customHeight="1">
      <c r="B293" s="211">
        <v>44099</v>
      </c>
      <c r="C293" s="251" t="s">
        <v>226</v>
      </c>
      <c r="D293" s="145"/>
      <c r="E293" s="251" t="s">
        <v>144</v>
      </c>
      <c r="F293" s="280">
        <v>10000</v>
      </c>
      <c r="G293" s="253" t="s">
        <v>129</v>
      </c>
    </row>
    <row r="294" spans="2:9" ht="16.5" hidden="1" customHeight="1">
      <c r="B294" s="211">
        <v>44102</v>
      </c>
      <c r="C294" s="251" t="s">
        <v>226</v>
      </c>
      <c r="D294" s="145"/>
      <c r="E294" s="251" t="s">
        <v>144</v>
      </c>
      <c r="F294" s="280">
        <v>1225000</v>
      </c>
      <c r="G294" s="253" t="s">
        <v>129</v>
      </c>
    </row>
    <row r="295" spans="2:9" ht="16.5" hidden="1" customHeight="1">
      <c r="B295" s="211">
        <v>44102</v>
      </c>
      <c r="C295" s="251" t="s">
        <v>226</v>
      </c>
      <c r="D295" s="145"/>
      <c r="E295" s="251" t="s">
        <v>144</v>
      </c>
      <c r="F295" s="280">
        <v>10000</v>
      </c>
      <c r="G295" s="253" t="s">
        <v>129</v>
      </c>
    </row>
    <row r="296" spans="2:9" ht="16.5" hidden="1" customHeight="1">
      <c r="B296" s="211">
        <v>44103</v>
      </c>
      <c r="C296" s="251" t="s">
        <v>226</v>
      </c>
      <c r="D296" s="145"/>
      <c r="E296" s="251" t="s">
        <v>144</v>
      </c>
      <c r="F296" s="273">
        <v>10000</v>
      </c>
      <c r="G296" s="253" t="s">
        <v>129</v>
      </c>
    </row>
    <row r="297" spans="2:9" ht="17.25" hidden="1" customHeight="1" thickBot="1">
      <c r="B297" s="27">
        <v>44103</v>
      </c>
      <c r="C297" s="260" t="s">
        <v>226</v>
      </c>
      <c r="D297" s="146"/>
      <c r="E297" s="260" t="s">
        <v>144</v>
      </c>
      <c r="F297" s="274">
        <v>30000</v>
      </c>
      <c r="G297" s="262" t="s">
        <v>129</v>
      </c>
    </row>
    <row r="298" spans="2:9" s="338" customFormat="1" ht="16.5" hidden="1" customHeight="1">
      <c r="B298" s="211">
        <v>44109</v>
      </c>
      <c r="C298" s="251" t="s">
        <v>127</v>
      </c>
      <c r="D298" s="36"/>
      <c r="E298" s="251" t="s">
        <v>128</v>
      </c>
      <c r="F298" s="280">
        <v>100000</v>
      </c>
      <c r="G298" s="253" t="s">
        <v>129</v>
      </c>
      <c r="I298" s="54"/>
    </row>
    <row r="299" spans="2:9" s="338" customFormat="1" ht="16.5" hidden="1" customHeight="1">
      <c r="B299" s="211">
        <v>44109</v>
      </c>
      <c r="C299" s="251" t="s">
        <v>127</v>
      </c>
      <c r="D299" s="145"/>
      <c r="E299" s="251" t="s">
        <v>128</v>
      </c>
      <c r="F299" s="280">
        <v>30000</v>
      </c>
      <c r="G299" s="253" t="s">
        <v>129</v>
      </c>
      <c r="I299" s="54"/>
    </row>
    <row r="300" spans="2:9" s="338" customFormat="1" ht="16.5" hidden="1" customHeight="1">
      <c r="B300" s="211">
        <v>44109</v>
      </c>
      <c r="C300" s="251" t="s">
        <v>127</v>
      </c>
      <c r="D300" s="145"/>
      <c r="E300" s="251" t="s">
        <v>128</v>
      </c>
      <c r="F300" s="280">
        <v>10000</v>
      </c>
      <c r="G300" s="253" t="s">
        <v>129</v>
      </c>
      <c r="I300" s="54"/>
    </row>
    <row r="301" spans="2:9" s="338" customFormat="1" ht="16.5" hidden="1" customHeight="1">
      <c r="B301" s="211">
        <v>44109</v>
      </c>
      <c r="C301" s="251" t="s">
        <v>127</v>
      </c>
      <c r="D301" s="145"/>
      <c r="E301" s="251" t="s">
        <v>128</v>
      </c>
      <c r="F301" s="280">
        <v>100000</v>
      </c>
      <c r="G301" s="253" t="s">
        <v>129</v>
      </c>
      <c r="I301" s="54"/>
    </row>
    <row r="302" spans="2:9" s="338" customFormat="1" ht="16.5" hidden="1" customHeight="1">
      <c r="B302" s="211">
        <v>44109</v>
      </c>
      <c r="C302" s="251" t="s">
        <v>127</v>
      </c>
      <c r="D302" s="145"/>
      <c r="E302" s="251" t="s">
        <v>128</v>
      </c>
      <c r="F302" s="280">
        <v>135000</v>
      </c>
      <c r="G302" s="253" t="s">
        <v>129</v>
      </c>
      <c r="I302" s="54"/>
    </row>
    <row r="303" spans="2:9" s="338" customFormat="1" ht="16.5" hidden="1" customHeight="1">
      <c r="B303" s="211">
        <v>44109</v>
      </c>
      <c r="C303" s="251" t="s">
        <v>127</v>
      </c>
      <c r="D303" s="145"/>
      <c r="E303" s="251" t="s">
        <v>128</v>
      </c>
      <c r="F303" s="280">
        <v>10000</v>
      </c>
      <c r="G303" s="253" t="s">
        <v>129</v>
      </c>
      <c r="I303" s="54"/>
    </row>
    <row r="304" spans="2:9" s="338" customFormat="1" ht="16.5" hidden="1" customHeight="1">
      <c r="B304" s="211">
        <v>44111</v>
      </c>
      <c r="C304" s="251" t="s">
        <v>127</v>
      </c>
      <c r="D304" s="145"/>
      <c r="E304" s="251" t="s">
        <v>128</v>
      </c>
      <c r="F304" s="280">
        <v>884500</v>
      </c>
      <c r="G304" s="253" t="s">
        <v>129</v>
      </c>
      <c r="I304" s="54"/>
    </row>
    <row r="305" spans="2:10" s="338" customFormat="1" ht="16.5" hidden="1" customHeight="1">
      <c r="B305" s="211">
        <v>44112</v>
      </c>
      <c r="C305" s="251" t="s">
        <v>127</v>
      </c>
      <c r="D305" s="145"/>
      <c r="E305" s="251" t="s">
        <v>128</v>
      </c>
      <c r="F305" s="280">
        <v>20000</v>
      </c>
      <c r="G305" s="253" t="s">
        <v>129</v>
      </c>
      <c r="I305" s="54"/>
    </row>
    <row r="306" spans="2:10" s="338" customFormat="1" ht="16.5" hidden="1" customHeight="1">
      <c r="B306" s="211">
        <v>44116</v>
      </c>
      <c r="C306" s="251" t="s">
        <v>127</v>
      </c>
      <c r="D306" s="145"/>
      <c r="E306" s="251" t="s">
        <v>128</v>
      </c>
      <c r="F306" s="280">
        <v>10000</v>
      </c>
      <c r="G306" s="253" t="s">
        <v>129</v>
      </c>
      <c r="I306" s="54"/>
    </row>
    <row r="307" spans="2:10" s="338" customFormat="1" ht="16.5" hidden="1" customHeight="1">
      <c r="B307" s="211">
        <v>44116</v>
      </c>
      <c r="C307" s="251" t="s">
        <v>127</v>
      </c>
      <c r="D307" s="145"/>
      <c r="E307" s="251" t="s">
        <v>128</v>
      </c>
      <c r="F307" s="280">
        <v>20000</v>
      </c>
      <c r="G307" s="253" t="s">
        <v>129</v>
      </c>
      <c r="I307" s="54"/>
    </row>
    <row r="308" spans="2:10" s="338" customFormat="1" ht="16.5" hidden="1" customHeight="1">
      <c r="B308" s="211">
        <v>44116</v>
      </c>
      <c r="C308" s="251" t="s">
        <v>127</v>
      </c>
      <c r="D308" s="145"/>
      <c r="E308" s="251" t="s">
        <v>128</v>
      </c>
      <c r="F308" s="280">
        <v>10000</v>
      </c>
      <c r="G308" s="253" t="s">
        <v>129</v>
      </c>
      <c r="I308" s="54"/>
    </row>
    <row r="309" spans="2:10" s="338" customFormat="1" ht="16.5" hidden="1" customHeight="1">
      <c r="B309" s="211">
        <v>44116</v>
      </c>
      <c r="C309" s="251" t="s">
        <v>127</v>
      </c>
      <c r="D309" s="145"/>
      <c r="E309" s="251" t="s">
        <v>128</v>
      </c>
      <c r="F309" s="280">
        <v>20000</v>
      </c>
      <c r="G309" s="253" t="s">
        <v>129</v>
      </c>
      <c r="I309" s="54"/>
    </row>
    <row r="310" spans="2:10" s="338" customFormat="1" ht="16.5" hidden="1" customHeight="1">
      <c r="B310" s="211">
        <v>44118</v>
      </c>
      <c r="C310" s="251" t="s">
        <v>127</v>
      </c>
      <c r="D310" s="145"/>
      <c r="E310" s="251" t="s">
        <v>128</v>
      </c>
      <c r="F310" s="280">
        <v>85000</v>
      </c>
      <c r="G310" s="253" t="s">
        <v>129</v>
      </c>
      <c r="I310" s="54"/>
    </row>
    <row r="311" spans="2:10" s="338" customFormat="1" ht="16.5" hidden="1" customHeight="1">
      <c r="B311" s="211">
        <v>44123</v>
      </c>
      <c r="C311" s="251" t="s">
        <v>127</v>
      </c>
      <c r="D311" s="145"/>
      <c r="E311" s="251" t="s">
        <v>128</v>
      </c>
      <c r="F311" s="280">
        <v>1115000</v>
      </c>
      <c r="G311" s="253" t="s">
        <v>129</v>
      </c>
      <c r="I311" s="54"/>
    </row>
    <row r="312" spans="2:10" s="338" customFormat="1" ht="16.5" hidden="1" customHeight="1">
      <c r="B312" s="211">
        <v>44124</v>
      </c>
      <c r="C312" s="251" t="s">
        <v>127</v>
      </c>
      <c r="D312" s="145"/>
      <c r="E312" s="251" t="s">
        <v>128</v>
      </c>
      <c r="F312" s="280">
        <v>30000</v>
      </c>
      <c r="G312" s="253" t="s">
        <v>129</v>
      </c>
      <c r="I312" s="54"/>
    </row>
    <row r="313" spans="2:10" s="338" customFormat="1" ht="16.5" hidden="1" customHeight="1">
      <c r="B313" s="211">
        <v>44124</v>
      </c>
      <c r="C313" s="251" t="s">
        <v>127</v>
      </c>
      <c r="D313" s="145"/>
      <c r="E313" s="251" t="s">
        <v>128</v>
      </c>
      <c r="F313" s="280">
        <v>10000</v>
      </c>
      <c r="G313" s="253" t="s">
        <v>129</v>
      </c>
      <c r="I313" s="54"/>
    </row>
    <row r="314" spans="2:10" s="338" customFormat="1" ht="16.5" hidden="1" customHeight="1">
      <c r="B314" s="211">
        <v>44124</v>
      </c>
      <c r="C314" s="251" t="s">
        <v>127</v>
      </c>
      <c r="D314" s="145"/>
      <c r="E314" s="251" t="s">
        <v>128</v>
      </c>
      <c r="F314" s="280">
        <v>50000</v>
      </c>
      <c r="G314" s="253" t="s">
        <v>129</v>
      </c>
      <c r="I314" s="54"/>
    </row>
    <row r="315" spans="2:10" s="338" customFormat="1" ht="16.5" hidden="1" customHeight="1">
      <c r="B315" s="211">
        <v>44125</v>
      </c>
      <c r="C315" s="251" t="s">
        <v>127</v>
      </c>
      <c r="D315" s="145"/>
      <c r="E315" s="251" t="s">
        <v>128</v>
      </c>
      <c r="F315" s="280">
        <v>20000</v>
      </c>
      <c r="G315" s="253" t="s">
        <v>129</v>
      </c>
      <c r="I315" s="54"/>
    </row>
    <row r="316" spans="2:10" s="338" customFormat="1" ht="16.5" hidden="1" customHeight="1">
      <c r="B316" s="211">
        <v>44126</v>
      </c>
      <c r="C316" s="251" t="s">
        <v>127</v>
      </c>
      <c r="D316" s="145"/>
      <c r="E316" s="251" t="s">
        <v>128</v>
      </c>
      <c r="F316" s="280">
        <v>260000</v>
      </c>
      <c r="G316" s="253" t="s">
        <v>129</v>
      </c>
      <c r="I316" s="54"/>
      <c r="J316" s="152"/>
    </row>
    <row r="317" spans="2:10" s="338" customFormat="1" ht="16.5" hidden="1" customHeight="1">
      <c r="B317" s="211">
        <v>44126</v>
      </c>
      <c r="C317" s="251" t="s">
        <v>127</v>
      </c>
      <c r="D317" s="145"/>
      <c r="E317" s="251" t="s">
        <v>128</v>
      </c>
      <c r="F317" s="280">
        <v>100000</v>
      </c>
      <c r="G317" s="253" t="s">
        <v>129</v>
      </c>
      <c r="I317" s="54"/>
    </row>
    <row r="318" spans="2:10" s="338" customFormat="1" ht="16.5" hidden="1" customHeight="1">
      <c r="B318" s="211">
        <v>44127</v>
      </c>
      <c r="C318" s="251" t="s">
        <v>127</v>
      </c>
      <c r="D318" s="145"/>
      <c r="E318" s="251" t="s">
        <v>128</v>
      </c>
      <c r="F318" s="280">
        <v>70000</v>
      </c>
      <c r="G318" s="253" t="s">
        <v>129</v>
      </c>
      <c r="I318" s="54"/>
    </row>
    <row r="319" spans="2:10" s="338" customFormat="1" ht="16.5" hidden="1" customHeight="1">
      <c r="B319" s="211">
        <v>44128</v>
      </c>
      <c r="C319" s="251" t="s">
        <v>127</v>
      </c>
      <c r="D319" s="145"/>
      <c r="E319" s="251" t="s">
        <v>128</v>
      </c>
      <c r="F319" s="280">
        <v>10000</v>
      </c>
      <c r="G319" s="253" t="s">
        <v>129</v>
      </c>
      <c r="I319" s="54"/>
    </row>
    <row r="320" spans="2:10" s="338" customFormat="1" ht="16.5" hidden="1" customHeight="1">
      <c r="B320" s="211">
        <v>44130</v>
      </c>
      <c r="C320" s="251" t="s">
        <v>127</v>
      </c>
      <c r="D320" s="145"/>
      <c r="E320" s="251" t="s">
        <v>128</v>
      </c>
      <c r="F320" s="280">
        <v>10000</v>
      </c>
      <c r="G320" s="253" t="s">
        <v>129</v>
      </c>
      <c r="I320" s="54"/>
    </row>
    <row r="321" spans="2:9" s="338" customFormat="1" ht="16.5" hidden="1" customHeight="1">
      <c r="B321" s="211">
        <v>44130</v>
      </c>
      <c r="C321" s="251" t="s">
        <v>127</v>
      </c>
      <c r="D321" s="145"/>
      <c r="E321" s="251" t="s">
        <v>128</v>
      </c>
      <c r="F321" s="280">
        <v>30000</v>
      </c>
      <c r="G321" s="253" t="s">
        <v>129</v>
      </c>
      <c r="I321" s="54"/>
    </row>
    <row r="322" spans="2:9" s="338" customFormat="1" ht="16.5" hidden="1" customHeight="1">
      <c r="B322" s="211">
        <v>44130</v>
      </c>
      <c r="C322" s="251" t="s">
        <v>127</v>
      </c>
      <c r="D322" s="145"/>
      <c r="E322" s="251" t="s">
        <v>128</v>
      </c>
      <c r="F322" s="280">
        <v>10000</v>
      </c>
      <c r="G322" s="253" t="s">
        <v>129</v>
      </c>
      <c r="I322" s="54"/>
    </row>
    <row r="323" spans="2:9" s="338" customFormat="1" ht="16.5" hidden="1" customHeight="1">
      <c r="B323" s="211">
        <v>44132</v>
      </c>
      <c r="C323" s="251" t="s">
        <v>127</v>
      </c>
      <c r="D323" s="145"/>
      <c r="E323" s="251" t="s">
        <v>128</v>
      </c>
      <c r="F323" s="280">
        <v>1295000</v>
      </c>
      <c r="G323" s="253" t="s">
        <v>129</v>
      </c>
      <c r="I323" s="54"/>
    </row>
    <row r="324" spans="2:9" s="338" customFormat="1" ht="16.5" hidden="1" customHeight="1">
      <c r="B324" s="211">
        <v>44133</v>
      </c>
      <c r="C324" s="251" t="s">
        <v>127</v>
      </c>
      <c r="D324" s="145"/>
      <c r="E324" s="251" t="s">
        <v>128</v>
      </c>
      <c r="F324" s="280">
        <v>10000</v>
      </c>
      <c r="G324" s="253" t="s">
        <v>129</v>
      </c>
      <c r="I324" s="54"/>
    </row>
    <row r="325" spans="2:9" s="338" customFormat="1" ht="16.5" hidden="1" customHeight="1">
      <c r="B325" s="211">
        <v>44133</v>
      </c>
      <c r="C325" s="251" t="s">
        <v>127</v>
      </c>
      <c r="D325" s="145"/>
      <c r="E325" s="251" t="s">
        <v>128</v>
      </c>
      <c r="F325" s="280">
        <v>10000</v>
      </c>
      <c r="G325" s="253" t="s">
        <v>129</v>
      </c>
      <c r="I325" s="54"/>
    </row>
    <row r="326" spans="2:9" s="338" customFormat="1" ht="16.5" hidden="1" customHeight="1">
      <c r="B326" s="53">
        <v>44134</v>
      </c>
      <c r="C326" s="264" t="s">
        <v>127</v>
      </c>
      <c r="D326" s="268"/>
      <c r="E326" s="264" t="s">
        <v>128</v>
      </c>
      <c r="F326" s="280">
        <v>25000</v>
      </c>
      <c r="G326" s="271" t="s">
        <v>129</v>
      </c>
      <c r="I326" s="54"/>
    </row>
    <row r="327" spans="2:9" ht="17.25" hidden="1" customHeight="1" thickBot="1">
      <c r="B327" s="27">
        <v>44134</v>
      </c>
      <c r="C327" s="260" t="s">
        <v>127</v>
      </c>
      <c r="D327" s="146"/>
      <c r="E327" s="260" t="s">
        <v>128</v>
      </c>
      <c r="F327" s="274">
        <v>20000</v>
      </c>
      <c r="G327" s="262" t="s">
        <v>129</v>
      </c>
    </row>
    <row r="328" spans="2:9" ht="16.5" hidden="1" customHeight="1">
      <c r="B328" s="211">
        <v>44137</v>
      </c>
      <c r="C328" s="251" t="s">
        <v>127</v>
      </c>
      <c r="E328" s="251" t="s">
        <v>128</v>
      </c>
      <c r="F328" s="280">
        <v>10000</v>
      </c>
      <c r="G328" s="253" t="s">
        <v>129</v>
      </c>
    </row>
    <row r="329" spans="2:9" ht="16.5" hidden="1" customHeight="1">
      <c r="B329" s="211">
        <v>44137</v>
      </c>
      <c r="C329" s="251" t="s">
        <v>127</v>
      </c>
      <c r="D329" s="145"/>
      <c r="E329" s="251" t="s">
        <v>128</v>
      </c>
      <c r="F329" s="280">
        <v>10000</v>
      </c>
      <c r="G329" s="253" t="s">
        <v>129</v>
      </c>
    </row>
    <row r="330" spans="2:9" ht="16.5" hidden="1" customHeight="1">
      <c r="B330" s="211">
        <v>44137</v>
      </c>
      <c r="C330" s="251" t="s">
        <v>127</v>
      </c>
      <c r="D330" s="145"/>
      <c r="E330" s="251" t="s">
        <v>128</v>
      </c>
      <c r="F330" s="280">
        <v>70000</v>
      </c>
      <c r="G330" s="253" t="s">
        <v>129</v>
      </c>
    </row>
    <row r="331" spans="2:9" ht="16.5" hidden="1" customHeight="1">
      <c r="B331" s="211">
        <v>44139</v>
      </c>
      <c r="C331" s="251" t="s">
        <v>127</v>
      </c>
      <c r="D331" s="145"/>
      <c r="E331" s="251" t="s">
        <v>128</v>
      </c>
      <c r="F331" s="280">
        <v>270000</v>
      </c>
      <c r="G331" s="253" t="s">
        <v>129</v>
      </c>
    </row>
    <row r="332" spans="2:9" ht="16.5" hidden="1" customHeight="1">
      <c r="B332" s="211">
        <v>44140</v>
      </c>
      <c r="C332" s="251" t="s">
        <v>127</v>
      </c>
      <c r="D332" s="145"/>
      <c r="E332" s="251" t="s">
        <v>128</v>
      </c>
      <c r="F332" s="280">
        <v>100000</v>
      </c>
      <c r="G332" s="253" t="s">
        <v>129</v>
      </c>
    </row>
    <row r="333" spans="2:9" ht="16.5" hidden="1" customHeight="1">
      <c r="B333" s="211">
        <v>44140</v>
      </c>
      <c r="C333" s="251" t="s">
        <v>127</v>
      </c>
      <c r="D333" s="145"/>
      <c r="E333" s="251" t="s">
        <v>128</v>
      </c>
      <c r="F333" s="280">
        <v>30000</v>
      </c>
      <c r="G333" s="253" t="s">
        <v>129</v>
      </c>
    </row>
    <row r="334" spans="2:9" ht="16.5" hidden="1" customHeight="1">
      <c r="B334" s="211">
        <v>44140</v>
      </c>
      <c r="C334" s="251" t="s">
        <v>127</v>
      </c>
      <c r="D334" s="145"/>
      <c r="E334" s="251" t="s">
        <v>128</v>
      </c>
      <c r="F334" s="280">
        <v>100000</v>
      </c>
      <c r="G334" s="253" t="s">
        <v>129</v>
      </c>
    </row>
    <row r="335" spans="2:9" ht="16.5" hidden="1" customHeight="1">
      <c r="B335" s="211">
        <v>44141</v>
      </c>
      <c r="C335" s="251" t="s">
        <v>127</v>
      </c>
      <c r="D335" s="145"/>
      <c r="E335" s="251" t="s">
        <v>128</v>
      </c>
      <c r="F335" s="280">
        <v>40000</v>
      </c>
      <c r="G335" s="253" t="s">
        <v>129</v>
      </c>
    </row>
    <row r="336" spans="2:9" ht="16.5" hidden="1" customHeight="1">
      <c r="B336" s="211">
        <v>44142</v>
      </c>
      <c r="C336" s="251" t="s">
        <v>127</v>
      </c>
      <c r="D336" s="145"/>
      <c r="E336" s="251" t="s">
        <v>128</v>
      </c>
      <c r="F336" s="280">
        <v>10000</v>
      </c>
      <c r="G336" s="253" t="s">
        <v>129</v>
      </c>
    </row>
    <row r="337" spans="2:7" ht="16.5" hidden="1" customHeight="1">
      <c r="B337" s="211">
        <v>44144</v>
      </c>
      <c r="C337" s="251" t="s">
        <v>127</v>
      </c>
      <c r="D337" s="145"/>
      <c r="E337" s="251" t="s">
        <v>128</v>
      </c>
      <c r="F337" s="280">
        <v>495000</v>
      </c>
      <c r="G337" s="253" t="s">
        <v>129</v>
      </c>
    </row>
    <row r="338" spans="2:7" ht="16.5" hidden="1" customHeight="1">
      <c r="B338" s="211">
        <v>44145</v>
      </c>
      <c r="C338" s="251" t="s">
        <v>127</v>
      </c>
      <c r="D338" s="145"/>
      <c r="E338" s="251" t="s">
        <v>128</v>
      </c>
      <c r="F338" s="280">
        <v>10000</v>
      </c>
      <c r="G338" s="253" t="s">
        <v>129</v>
      </c>
    </row>
    <row r="339" spans="2:7" ht="16.5" hidden="1" customHeight="1">
      <c r="B339" s="211">
        <v>44145</v>
      </c>
      <c r="C339" s="251" t="s">
        <v>127</v>
      </c>
      <c r="D339" s="145"/>
      <c r="E339" s="251" t="s">
        <v>128</v>
      </c>
      <c r="F339" s="280">
        <v>20000</v>
      </c>
      <c r="G339" s="253" t="s">
        <v>129</v>
      </c>
    </row>
    <row r="340" spans="2:7" ht="16.5" hidden="1" customHeight="1">
      <c r="B340" s="211">
        <v>44145</v>
      </c>
      <c r="C340" s="251" t="s">
        <v>127</v>
      </c>
      <c r="D340" s="145"/>
      <c r="E340" s="251" t="s">
        <v>128</v>
      </c>
      <c r="F340" s="280">
        <v>10000</v>
      </c>
      <c r="G340" s="253" t="s">
        <v>129</v>
      </c>
    </row>
    <row r="341" spans="2:7" ht="16.5" hidden="1" customHeight="1">
      <c r="B341" s="211">
        <v>44146</v>
      </c>
      <c r="C341" s="251" t="s">
        <v>127</v>
      </c>
      <c r="D341" s="145"/>
      <c r="E341" s="251" t="s">
        <v>128</v>
      </c>
      <c r="F341" s="280">
        <v>80000</v>
      </c>
      <c r="G341" s="253" t="s">
        <v>129</v>
      </c>
    </row>
    <row r="342" spans="2:7" ht="16.5" hidden="1" customHeight="1">
      <c r="B342" s="211">
        <v>44147</v>
      </c>
      <c r="C342" s="251" t="s">
        <v>127</v>
      </c>
      <c r="D342" s="145"/>
      <c r="E342" s="251" t="s">
        <v>128</v>
      </c>
      <c r="F342" s="280">
        <v>80000</v>
      </c>
      <c r="G342" s="253" t="s">
        <v>129</v>
      </c>
    </row>
    <row r="343" spans="2:7" ht="16.5" hidden="1" customHeight="1">
      <c r="B343" s="211">
        <v>44147</v>
      </c>
      <c r="C343" s="251" t="s">
        <v>127</v>
      </c>
      <c r="D343" s="145"/>
      <c r="E343" s="251" t="s">
        <v>128</v>
      </c>
      <c r="F343" s="280">
        <v>100000</v>
      </c>
      <c r="G343" s="253" t="s">
        <v>129</v>
      </c>
    </row>
    <row r="344" spans="2:7" ht="16.5" hidden="1" customHeight="1">
      <c r="B344" s="211">
        <v>44151</v>
      </c>
      <c r="C344" s="251" t="s">
        <v>127</v>
      </c>
      <c r="D344" s="145"/>
      <c r="E344" s="251" t="s">
        <v>128</v>
      </c>
      <c r="F344" s="280">
        <v>5000</v>
      </c>
      <c r="G344" s="253" t="s">
        <v>129</v>
      </c>
    </row>
    <row r="345" spans="2:7" ht="16.5" hidden="1" customHeight="1">
      <c r="B345" s="211">
        <v>44153</v>
      </c>
      <c r="C345" s="251" t="s">
        <v>127</v>
      </c>
      <c r="D345" s="145"/>
      <c r="E345" s="251" t="s">
        <v>128</v>
      </c>
      <c r="F345" s="280">
        <v>1125000</v>
      </c>
      <c r="G345" s="253" t="s">
        <v>129</v>
      </c>
    </row>
    <row r="346" spans="2:7" ht="16.5" hidden="1" customHeight="1">
      <c r="B346" s="211">
        <v>44154</v>
      </c>
      <c r="C346" s="251" t="s">
        <v>127</v>
      </c>
      <c r="D346" s="145"/>
      <c r="E346" s="251" t="s">
        <v>128</v>
      </c>
      <c r="F346" s="280">
        <v>10000</v>
      </c>
      <c r="G346" s="253" t="s">
        <v>129</v>
      </c>
    </row>
    <row r="347" spans="2:7" ht="16.5" hidden="1" customHeight="1">
      <c r="B347" s="211">
        <v>44155</v>
      </c>
      <c r="C347" s="251" t="s">
        <v>127</v>
      </c>
      <c r="D347" s="145"/>
      <c r="E347" s="251" t="s">
        <v>128</v>
      </c>
      <c r="F347" s="280">
        <v>30000</v>
      </c>
      <c r="G347" s="253" t="s">
        <v>129</v>
      </c>
    </row>
    <row r="348" spans="2:7" ht="16.5" hidden="1" customHeight="1">
      <c r="B348" s="211">
        <v>44155</v>
      </c>
      <c r="C348" s="251" t="s">
        <v>127</v>
      </c>
      <c r="D348" s="145"/>
      <c r="E348" s="251" t="s">
        <v>128</v>
      </c>
      <c r="F348" s="280">
        <v>10000</v>
      </c>
      <c r="G348" s="253" t="s">
        <v>129</v>
      </c>
    </row>
    <row r="349" spans="2:7" ht="16.5" hidden="1" customHeight="1">
      <c r="B349" s="211">
        <v>44158</v>
      </c>
      <c r="C349" s="251" t="s">
        <v>127</v>
      </c>
      <c r="D349" s="145"/>
      <c r="E349" s="251" t="s">
        <v>128</v>
      </c>
      <c r="F349" s="280">
        <v>270000</v>
      </c>
      <c r="G349" s="253" t="s">
        <v>129</v>
      </c>
    </row>
    <row r="350" spans="2:7" ht="16.5" hidden="1" customHeight="1">
      <c r="B350" s="211">
        <v>44160</v>
      </c>
      <c r="C350" s="251" t="s">
        <v>127</v>
      </c>
      <c r="D350" s="145"/>
      <c r="E350" s="251" t="s">
        <v>128</v>
      </c>
      <c r="F350" s="280">
        <v>100000</v>
      </c>
      <c r="G350" s="253" t="s">
        <v>129</v>
      </c>
    </row>
    <row r="351" spans="2:7" ht="16.5" hidden="1" customHeight="1">
      <c r="B351" s="211">
        <v>44160</v>
      </c>
      <c r="C351" s="251" t="s">
        <v>127</v>
      </c>
      <c r="D351" s="145"/>
      <c r="E351" s="251" t="s">
        <v>128</v>
      </c>
      <c r="F351" s="280">
        <v>100000</v>
      </c>
      <c r="G351" s="253" t="s">
        <v>129</v>
      </c>
    </row>
    <row r="352" spans="2:7" ht="16.5" hidden="1" customHeight="1">
      <c r="B352" s="211">
        <v>44162</v>
      </c>
      <c r="C352" s="251" t="s">
        <v>127</v>
      </c>
      <c r="D352" s="145"/>
      <c r="E352" s="251" t="s">
        <v>128</v>
      </c>
      <c r="F352" s="280">
        <v>1145000</v>
      </c>
      <c r="G352" s="253" t="s">
        <v>129</v>
      </c>
    </row>
    <row r="353" spans="2:7" ht="16.5" hidden="1" customHeight="1">
      <c r="B353" s="211">
        <v>44165</v>
      </c>
      <c r="C353" s="251" t="s">
        <v>127</v>
      </c>
      <c r="D353" s="145"/>
      <c r="E353" s="251" t="s">
        <v>128</v>
      </c>
      <c r="F353" s="280">
        <v>50000</v>
      </c>
      <c r="G353" s="253" t="s">
        <v>129</v>
      </c>
    </row>
    <row r="354" spans="2:7" ht="16.5" hidden="1" customHeight="1">
      <c r="B354" s="211">
        <v>44165</v>
      </c>
      <c r="C354" s="251" t="s">
        <v>127</v>
      </c>
      <c r="D354" s="145"/>
      <c r="E354" s="251" t="s">
        <v>128</v>
      </c>
      <c r="F354" s="280">
        <v>10000</v>
      </c>
      <c r="G354" s="253" t="s">
        <v>129</v>
      </c>
    </row>
    <row r="355" spans="2:7" ht="16.5" hidden="1" customHeight="1">
      <c r="B355" s="211">
        <v>44165</v>
      </c>
      <c r="C355" s="251" t="s">
        <v>127</v>
      </c>
      <c r="D355" s="145"/>
      <c r="E355" s="251" t="s">
        <v>128</v>
      </c>
      <c r="F355" s="280">
        <v>10000</v>
      </c>
      <c r="G355" s="253" t="s">
        <v>129</v>
      </c>
    </row>
    <row r="356" spans="2:7" ht="16.5" hidden="1" customHeight="1">
      <c r="B356" s="211">
        <v>44165</v>
      </c>
      <c r="C356" s="251" t="s">
        <v>127</v>
      </c>
      <c r="D356" s="145"/>
      <c r="E356" s="251" t="s">
        <v>128</v>
      </c>
      <c r="F356" s="280">
        <v>160000</v>
      </c>
      <c r="G356" s="253" t="s">
        <v>129</v>
      </c>
    </row>
    <row r="357" spans="2:7" ht="17.25" hidden="1" customHeight="1" thickBot="1">
      <c r="B357" s="27">
        <v>44165</v>
      </c>
      <c r="C357" s="260" t="s">
        <v>127</v>
      </c>
      <c r="D357" s="146"/>
      <c r="E357" s="260" t="s">
        <v>128</v>
      </c>
      <c r="F357" s="274">
        <v>20000</v>
      </c>
      <c r="G357" s="262" t="s">
        <v>129</v>
      </c>
    </row>
    <row r="358" spans="2:7" ht="16.5" hidden="1" customHeight="1">
      <c r="B358" s="211">
        <v>44167</v>
      </c>
      <c r="C358" s="251" t="s">
        <v>127</v>
      </c>
      <c r="E358" s="251" t="s">
        <v>128</v>
      </c>
      <c r="F358" s="408">
        <v>50000</v>
      </c>
      <c r="G358" s="253" t="s">
        <v>129</v>
      </c>
    </row>
    <row r="359" spans="2:7" ht="16.5" hidden="1" customHeight="1">
      <c r="B359" s="211">
        <v>44168</v>
      </c>
      <c r="C359" s="251" t="s">
        <v>127</v>
      </c>
      <c r="D359" s="145"/>
      <c r="E359" s="251" t="s">
        <v>128</v>
      </c>
      <c r="F359" s="408">
        <v>355000</v>
      </c>
      <c r="G359" s="253" t="s">
        <v>129</v>
      </c>
    </row>
    <row r="360" spans="2:7" ht="16.5" hidden="1" customHeight="1">
      <c r="B360" s="211">
        <v>44170</v>
      </c>
      <c r="C360" s="251" t="s">
        <v>127</v>
      </c>
      <c r="D360" s="145"/>
      <c r="E360" s="251" t="s">
        <v>128</v>
      </c>
      <c r="F360" s="408">
        <v>100000</v>
      </c>
      <c r="G360" s="253" t="s">
        <v>129</v>
      </c>
    </row>
    <row r="361" spans="2:7" ht="16.5" hidden="1" customHeight="1">
      <c r="B361" s="211">
        <v>44172</v>
      </c>
      <c r="C361" s="251" t="s">
        <v>127</v>
      </c>
      <c r="D361" s="145"/>
      <c r="E361" s="251" t="s">
        <v>128</v>
      </c>
      <c r="F361" s="408">
        <v>100000</v>
      </c>
      <c r="G361" s="253" t="s">
        <v>129</v>
      </c>
    </row>
    <row r="362" spans="2:7" ht="16.5" hidden="1" customHeight="1">
      <c r="B362" s="211">
        <v>44172</v>
      </c>
      <c r="C362" s="251" t="s">
        <v>127</v>
      </c>
      <c r="D362" s="145"/>
      <c r="E362" s="251" t="s">
        <v>128</v>
      </c>
      <c r="F362" s="408">
        <v>40000</v>
      </c>
      <c r="G362" s="253" t="s">
        <v>129</v>
      </c>
    </row>
    <row r="363" spans="2:7" ht="16.5" hidden="1" customHeight="1">
      <c r="B363" s="211">
        <v>44174</v>
      </c>
      <c r="C363" s="251" t="s">
        <v>127</v>
      </c>
      <c r="D363" s="145"/>
      <c r="E363" s="251" t="s">
        <v>128</v>
      </c>
      <c r="F363" s="408">
        <v>505000</v>
      </c>
      <c r="G363" s="253" t="s">
        <v>129</v>
      </c>
    </row>
    <row r="364" spans="2:7" ht="16.5" hidden="1" customHeight="1">
      <c r="B364" s="211">
        <v>44174</v>
      </c>
      <c r="C364" s="251" t="s">
        <v>127</v>
      </c>
      <c r="D364" s="145"/>
      <c r="E364" s="251" t="s">
        <v>128</v>
      </c>
      <c r="F364" s="408">
        <v>10000</v>
      </c>
      <c r="G364" s="253" t="s">
        <v>129</v>
      </c>
    </row>
    <row r="365" spans="2:7" ht="16.5" hidden="1" customHeight="1">
      <c r="B365" s="211">
        <v>44174</v>
      </c>
      <c r="C365" s="251" t="s">
        <v>127</v>
      </c>
      <c r="D365" s="145"/>
      <c r="E365" s="251" t="s">
        <v>128</v>
      </c>
      <c r="F365" s="409">
        <v>10000</v>
      </c>
      <c r="G365" s="253" t="s">
        <v>129</v>
      </c>
    </row>
    <row r="366" spans="2:7" ht="16.5" hidden="1" customHeight="1">
      <c r="B366" s="211">
        <v>44175</v>
      </c>
      <c r="C366" s="251" t="s">
        <v>127</v>
      </c>
      <c r="D366" s="145"/>
      <c r="E366" s="251" t="s">
        <v>128</v>
      </c>
      <c r="F366" s="408">
        <v>10000</v>
      </c>
      <c r="G366" s="253" t="s">
        <v>129</v>
      </c>
    </row>
    <row r="367" spans="2:7" ht="16.5" hidden="1" customHeight="1">
      <c r="B367" s="211">
        <v>44175</v>
      </c>
      <c r="C367" s="251" t="s">
        <v>127</v>
      </c>
      <c r="D367" s="145"/>
      <c r="E367" s="251" t="s">
        <v>128</v>
      </c>
      <c r="F367" s="408">
        <v>20000</v>
      </c>
      <c r="G367" s="253" t="s">
        <v>129</v>
      </c>
    </row>
    <row r="368" spans="2:7" ht="16.5" hidden="1" customHeight="1">
      <c r="B368" s="211">
        <v>44175</v>
      </c>
      <c r="C368" s="251" t="s">
        <v>127</v>
      </c>
      <c r="D368" s="145"/>
      <c r="E368" s="251" t="s">
        <v>128</v>
      </c>
      <c r="F368" s="409">
        <v>10000</v>
      </c>
      <c r="G368" s="253" t="s">
        <v>129</v>
      </c>
    </row>
    <row r="369" spans="2:7" ht="16.5" hidden="1" customHeight="1">
      <c r="B369" s="211">
        <v>44176</v>
      </c>
      <c r="C369" s="251" t="s">
        <v>127</v>
      </c>
      <c r="D369" s="145"/>
      <c r="E369" s="251" t="s">
        <v>128</v>
      </c>
      <c r="F369" s="410">
        <v>20000</v>
      </c>
      <c r="G369" s="253" t="s">
        <v>129</v>
      </c>
    </row>
    <row r="370" spans="2:7" ht="16.5" hidden="1" customHeight="1">
      <c r="B370" s="211">
        <v>44176</v>
      </c>
      <c r="C370" s="251" t="s">
        <v>127</v>
      </c>
      <c r="D370" s="145"/>
      <c r="E370" s="251" t="s">
        <v>128</v>
      </c>
      <c r="F370" s="408">
        <v>10000</v>
      </c>
      <c r="G370" s="253" t="s">
        <v>129</v>
      </c>
    </row>
    <row r="371" spans="2:7" ht="16.5" hidden="1" customHeight="1">
      <c r="B371" s="211">
        <v>44179</v>
      </c>
      <c r="C371" s="251" t="s">
        <v>127</v>
      </c>
      <c r="D371" s="145"/>
      <c r="E371" s="251" t="s">
        <v>128</v>
      </c>
      <c r="F371" s="408">
        <v>70000</v>
      </c>
      <c r="G371" s="253" t="s">
        <v>129</v>
      </c>
    </row>
    <row r="372" spans="2:7" ht="16.5" hidden="1" customHeight="1">
      <c r="B372" s="211">
        <v>44181</v>
      </c>
      <c r="C372" s="251" t="s">
        <v>127</v>
      </c>
      <c r="D372" s="145"/>
      <c r="E372" s="251" t="s">
        <v>128</v>
      </c>
      <c r="F372" s="408">
        <v>15000</v>
      </c>
      <c r="G372" s="253" t="s">
        <v>129</v>
      </c>
    </row>
    <row r="373" spans="2:7" ht="16.5" hidden="1" customHeight="1">
      <c r="B373" s="211">
        <v>44182</v>
      </c>
      <c r="C373" s="251" t="s">
        <v>127</v>
      </c>
      <c r="D373" s="145"/>
      <c r="E373" s="251" t="s">
        <v>128</v>
      </c>
      <c r="F373" s="408">
        <v>1115000</v>
      </c>
      <c r="G373" s="253" t="s">
        <v>129</v>
      </c>
    </row>
    <row r="374" spans="2:7" ht="16.5" hidden="1" customHeight="1">
      <c r="B374" s="211">
        <v>44183</v>
      </c>
      <c r="C374" s="251" t="s">
        <v>127</v>
      </c>
      <c r="D374" s="145"/>
      <c r="E374" s="251" t="s">
        <v>128</v>
      </c>
      <c r="F374" s="408">
        <v>10000</v>
      </c>
      <c r="G374" s="253" t="s">
        <v>129</v>
      </c>
    </row>
    <row r="375" spans="2:7" ht="16.5" hidden="1" customHeight="1">
      <c r="B375" s="211">
        <v>44186</v>
      </c>
      <c r="C375" s="251" t="s">
        <v>127</v>
      </c>
      <c r="D375" s="145"/>
      <c r="E375" s="251" t="s">
        <v>128</v>
      </c>
      <c r="F375" s="408">
        <v>30000</v>
      </c>
      <c r="G375" s="253" t="s">
        <v>129</v>
      </c>
    </row>
    <row r="376" spans="2:7" ht="16.5" hidden="1" customHeight="1">
      <c r="B376" s="211">
        <v>44186</v>
      </c>
      <c r="C376" s="251" t="s">
        <v>127</v>
      </c>
      <c r="D376" s="145"/>
      <c r="E376" s="251" t="s">
        <v>128</v>
      </c>
      <c r="F376" s="408">
        <v>10000</v>
      </c>
      <c r="G376" s="253" t="s">
        <v>129</v>
      </c>
    </row>
    <row r="377" spans="2:7" ht="16.5" hidden="1" customHeight="1">
      <c r="B377" s="211">
        <v>44187</v>
      </c>
      <c r="C377" s="251" t="s">
        <v>127</v>
      </c>
      <c r="D377" s="145"/>
      <c r="E377" s="251" t="s">
        <v>128</v>
      </c>
      <c r="F377" s="408">
        <v>300000</v>
      </c>
      <c r="G377" s="253" t="s">
        <v>129</v>
      </c>
    </row>
    <row r="378" spans="2:7" ht="16.5" hidden="1" customHeight="1">
      <c r="B378" s="211">
        <v>44187</v>
      </c>
      <c r="C378" s="251" t="s">
        <v>127</v>
      </c>
      <c r="D378" s="145"/>
      <c r="E378" s="251" t="s">
        <v>128</v>
      </c>
      <c r="F378" s="408">
        <v>100000</v>
      </c>
      <c r="G378" s="253" t="s">
        <v>129</v>
      </c>
    </row>
    <row r="379" spans="2:7" ht="16.5" hidden="1" customHeight="1">
      <c r="B379" s="211">
        <v>44188</v>
      </c>
      <c r="C379" s="251" t="s">
        <v>127</v>
      </c>
      <c r="D379" s="145"/>
      <c r="E379" s="251" t="s">
        <v>128</v>
      </c>
      <c r="F379" s="408">
        <v>330000</v>
      </c>
      <c r="G379" s="253" t="s">
        <v>129</v>
      </c>
    </row>
    <row r="380" spans="2:7" ht="16.5" hidden="1" customHeight="1">
      <c r="B380" s="211">
        <v>44189</v>
      </c>
      <c r="C380" s="251" t="s">
        <v>127</v>
      </c>
      <c r="D380" s="145"/>
      <c r="E380" s="251" t="s">
        <v>128</v>
      </c>
      <c r="F380" s="408">
        <v>20000</v>
      </c>
      <c r="G380" s="253" t="s">
        <v>129</v>
      </c>
    </row>
    <row r="381" spans="2:7" ht="16.5" hidden="1" customHeight="1">
      <c r="B381" s="211">
        <v>44190</v>
      </c>
      <c r="C381" s="251" t="s">
        <v>127</v>
      </c>
      <c r="D381" s="145"/>
      <c r="E381" s="251" t="s">
        <v>128</v>
      </c>
      <c r="F381" s="408">
        <v>20000</v>
      </c>
      <c r="G381" s="253" t="s">
        <v>129</v>
      </c>
    </row>
    <row r="382" spans="2:7" ht="16.5" hidden="1" customHeight="1">
      <c r="B382" s="211">
        <v>44190</v>
      </c>
      <c r="C382" s="251" t="s">
        <v>127</v>
      </c>
      <c r="D382" s="145"/>
      <c r="E382" s="251" t="s">
        <v>128</v>
      </c>
      <c r="F382" s="408">
        <v>100000</v>
      </c>
      <c r="G382" s="253" t="s">
        <v>129</v>
      </c>
    </row>
    <row r="383" spans="2:7" ht="16.5" hidden="1" customHeight="1">
      <c r="B383" s="211">
        <v>44193</v>
      </c>
      <c r="C383" s="251" t="s">
        <v>127</v>
      </c>
      <c r="D383" s="145"/>
      <c r="E383" s="251" t="s">
        <v>128</v>
      </c>
      <c r="F383" s="410">
        <v>10000</v>
      </c>
      <c r="G383" s="253" t="s">
        <v>129</v>
      </c>
    </row>
    <row r="384" spans="2:7" ht="16.5" hidden="1" customHeight="1">
      <c r="B384" s="211">
        <v>44193</v>
      </c>
      <c r="C384" s="251" t="s">
        <v>127</v>
      </c>
      <c r="D384" s="145"/>
      <c r="E384" s="251" t="s">
        <v>128</v>
      </c>
      <c r="F384" s="411">
        <v>100000</v>
      </c>
      <c r="G384" s="253" t="s">
        <v>129</v>
      </c>
    </row>
    <row r="385" spans="2:7" ht="16.5" hidden="1" customHeight="1">
      <c r="B385" s="211">
        <v>44193</v>
      </c>
      <c r="C385" s="251" t="s">
        <v>127</v>
      </c>
      <c r="D385" s="145"/>
      <c r="E385" s="251" t="s">
        <v>128</v>
      </c>
      <c r="F385" s="408">
        <v>10000</v>
      </c>
      <c r="G385" s="253" t="s">
        <v>129</v>
      </c>
    </row>
    <row r="386" spans="2:7" ht="16.5" hidden="1" customHeight="1">
      <c r="B386" s="211">
        <v>44194</v>
      </c>
      <c r="C386" s="251" t="s">
        <v>127</v>
      </c>
      <c r="D386" s="145"/>
      <c r="E386" s="251" t="s">
        <v>128</v>
      </c>
      <c r="F386" s="408">
        <v>10000</v>
      </c>
      <c r="G386" s="253" t="s">
        <v>129</v>
      </c>
    </row>
    <row r="387" spans="2:7" ht="16.5" hidden="1" customHeight="1">
      <c r="B387" s="211">
        <v>44194</v>
      </c>
      <c r="C387" s="251" t="s">
        <v>127</v>
      </c>
      <c r="D387" s="145"/>
      <c r="E387" s="251" t="s">
        <v>128</v>
      </c>
      <c r="F387" s="408">
        <v>10000</v>
      </c>
      <c r="G387" s="253" t="s">
        <v>129</v>
      </c>
    </row>
    <row r="388" spans="2:7" ht="16.5" hidden="1" customHeight="1">
      <c r="B388" s="211">
        <v>44194</v>
      </c>
      <c r="C388" s="251" t="s">
        <v>127</v>
      </c>
      <c r="D388" s="145"/>
      <c r="E388" s="251" t="s">
        <v>128</v>
      </c>
      <c r="F388" s="408">
        <v>10000</v>
      </c>
      <c r="G388" s="253" t="s">
        <v>129</v>
      </c>
    </row>
    <row r="389" spans="2:7" ht="16.5" hidden="1" customHeight="1">
      <c r="B389" s="211">
        <v>44195</v>
      </c>
      <c r="C389" s="251" t="s">
        <v>127</v>
      </c>
      <c r="D389" s="145"/>
      <c r="E389" s="251" t="s">
        <v>128</v>
      </c>
      <c r="F389" s="408">
        <v>1335000</v>
      </c>
      <c r="G389" s="253" t="s">
        <v>129</v>
      </c>
    </row>
    <row r="390" spans="2:7" ht="16.5" hidden="1" customHeight="1">
      <c r="B390" s="211">
        <v>44196</v>
      </c>
      <c r="C390" s="251" t="s">
        <v>127</v>
      </c>
      <c r="D390" s="145"/>
      <c r="E390" s="251" t="s">
        <v>128</v>
      </c>
      <c r="F390" s="408">
        <v>50000</v>
      </c>
      <c r="G390" s="253" t="s">
        <v>129</v>
      </c>
    </row>
    <row r="391" spans="2:7" ht="16.5" hidden="1" customHeight="1">
      <c r="B391" s="211">
        <v>44196</v>
      </c>
      <c r="C391" s="251" t="s">
        <v>127</v>
      </c>
      <c r="D391" s="145"/>
      <c r="E391" s="251" t="s">
        <v>128</v>
      </c>
      <c r="F391" s="408">
        <v>10000</v>
      </c>
      <c r="G391" s="253" t="s">
        <v>129</v>
      </c>
    </row>
    <row r="392" spans="2:7" ht="17.25" hidden="1" customHeight="1" thickBot="1">
      <c r="B392" s="27">
        <v>44196</v>
      </c>
      <c r="C392" s="260" t="s">
        <v>127</v>
      </c>
      <c r="D392" s="146"/>
      <c r="E392" s="260" t="s">
        <v>128</v>
      </c>
      <c r="F392" s="414">
        <v>20000</v>
      </c>
      <c r="G392" s="262" t="s">
        <v>129</v>
      </c>
    </row>
    <row r="393" spans="2:7" ht="16.5" hidden="1" customHeight="1">
      <c r="B393" s="53">
        <v>44198</v>
      </c>
      <c r="C393" s="264" t="s">
        <v>127</v>
      </c>
      <c r="E393" s="264" t="s">
        <v>128</v>
      </c>
      <c r="F393" s="408">
        <v>10000</v>
      </c>
      <c r="G393" s="271" t="s">
        <v>129</v>
      </c>
    </row>
    <row r="394" spans="2:7" ht="16.5" hidden="1" customHeight="1">
      <c r="B394" s="211">
        <v>44200</v>
      </c>
      <c r="C394" s="251" t="s">
        <v>127</v>
      </c>
      <c r="D394" s="145"/>
      <c r="E394" s="251" t="s">
        <v>128</v>
      </c>
      <c r="F394" s="409">
        <v>40000</v>
      </c>
      <c r="G394" s="253" t="s">
        <v>129</v>
      </c>
    </row>
    <row r="395" spans="2:7" ht="16.5" hidden="1" customHeight="1">
      <c r="B395" s="211">
        <v>44201</v>
      </c>
      <c r="C395" s="251" t="s">
        <v>127</v>
      </c>
      <c r="D395" s="145"/>
      <c r="E395" s="251" t="s">
        <v>128</v>
      </c>
      <c r="F395" s="409">
        <v>100000</v>
      </c>
      <c r="G395" s="253" t="s">
        <v>129</v>
      </c>
    </row>
    <row r="396" spans="2:7" ht="16.5" hidden="1" customHeight="1">
      <c r="B396" s="211">
        <v>44201</v>
      </c>
      <c r="C396" s="251" t="s">
        <v>127</v>
      </c>
      <c r="D396" s="145"/>
      <c r="E396" s="251" t="s">
        <v>128</v>
      </c>
      <c r="F396" s="409">
        <v>100000</v>
      </c>
      <c r="G396" s="253" t="s">
        <v>129</v>
      </c>
    </row>
    <row r="397" spans="2:7" ht="16.5" hidden="1" customHeight="1">
      <c r="B397" s="211">
        <v>44201</v>
      </c>
      <c r="C397" s="251" t="s">
        <v>127</v>
      </c>
      <c r="D397" s="145"/>
      <c r="E397" s="251" t="s">
        <v>128</v>
      </c>
      <c r="F397" s="409">
        <v>50000</v>
      </c>
      <c r="G397" s="253" t="s">
        <v>129</v>
      </c>
    </row>
    <row r="398" spans="2:7" ht="16.5" hidden="1" customHeight="1">
      <c r="B398" s="211">
        <v>44202</v>
      </c>
      <c r="C398" s="251" t="s">
        <v>127</v>
      </c>
      <c r="D398" s="145"/>
      <c r="E398" s="251" t="s">
        <v>128</v>
      </c>
      <c r="F398" s="409">
        <v>325000</v>
      </c>
      <c r="G398" s="253" t="s">
        <v>129</v>
      </c>
    </row>
    <row r="399" spans="2:7" ht="16.5" hidden="1" customHeight="1">
      <c r="B399" s="211">
        <v>44203</v>
      </c>
      <c r="C399" s="251" t="s">
        <v>127</v>
      </c>
      <c r="D399" s="145"/>
      <c r="E399" s="251" t="s">
        <v>128</v>
      </c>
      <c r="F399" s="409">
        <v>475000</v>
      </c>
      <c r="G399" s="253" t="s">
        <v>129</v>
      </c>
    </row>
    <row r="400" spans="2:7" ht="16.5" hidden="1" customHeight="1">
      <c r="B400" s="211">
        <v>44204</v>
      </c>
      <c r="C400" s="251" t="s">
        <v>127</v>
      </c>
      <c r="D400" s="145"/>
      <c r="E400" s="251" t="s">
        <v>128</v>
      </c>
      <c r="F400" s="409">
        <v>20000</v>
      </c>
      <c r="G400" s="253" t="s">
        <v>129</v>
      </c>
    </row>
    <row r="401" spans="2:7" ht="16.5" hidden="1" customHeight="1">
      <c r="B401" s="211">
        <v>44207</v>
      </c>
      <c r="C401" s="251" t="s">
        <v>127</v>
      </c>
      <c r="D401" s="145"/>
      <c r="E401" s="251" t="s">
        <v>128</v>
      </c>
      <c r="F401" s="409">
        <v>10000</v>
      </c>
      <c r="G401" s="253" t="s">
        <v>129</v>
      </c>
    </row>
    <row r="402" spans="2:7" ht="16.5" hidden="1" customHeight="1">
      <c r="B402" s="211">
        <v>44207</v>
      </c>
      <c r="C402" s="251" t="s">
        <v>127</v>
      </c>
      <c r="D402" s="145"/>
      <c r="E402" s="251" t="s">
        <v>128</v>
      </c>
      <c r="F402" s="409">
        <v>10000</v>
      </c>
      <c r="G402" s="253" t="s">
        <v>129</v>
      </c>
    </row>
    <row r="403" spans="2:7" ht="16.5" hidden="1" customHeight="1">
      <c r="B403" s="211">
        <v>44207</v>
      </c>
      <c r="C403" s="251" t="s">
        <v>127</v>
      </c>
      <c r="D403" s="145"/>
      <c r="E403" s="251" t="s">
        <v>128</v>
      </c>
      <c r="F403" s="409">
        <v>30000</v>
      </c>
      <c r="G403" s="253" t="s">
        <v>129</v>
      </c>
    </row>
    <row r="404" spans="2:7" ht="16.5" hidden="1" customHeight="1">
      <c r="B404" s="211">
        <v>44209</v>
      </c>
      <c r="C404" s="251" t="s">
        <v>127</v>
      </c>
      <c r="D404" s="145"/>
      <c r="E404" s="251" t="s">
        <v>128</v>
      </c>
      <c r="F404" s="409">
        <v>80000</v>
      </c>
      <c r="G404" s="253" t="s">
        <v>129</v>
      </c>
    </row>
    <row r="405" spans="2:7" ht="16.5" hidden="1" customHeight="1">
      <c r="B405" s="211">
        <v>44210</v>
      </c>
      <c r="C405" s="251" t="s">
        <v>127</v>
      </c>
      <c r="D405" s="145"/>
      <c r="E405" s="251" t="s">
        <v>128</v>
      </c>
      <c r="F405" s="409">
        <v>5000</v>
      </c>
      <c r="G405" s="253" t="s">
        <v>129</v>
      </c>
    </row>
    <row r="406" spans="2:7" ht="16.5" hidden="1" customHeight="1">
      <c r="B406" s="211">
        <v>44210</v>
      </c>
      <c r="C406" s="251" t="s">
        <v>127</v>
      </c>
      <c r="D406" s="145"/>
      <c r="E406" s="251" t="s">
        <v>128</v>
      </c>
      <c r="F406" s="409">
        <v>633</v>
      </c>
      <c r="G406" s="253" t="s">
        <v>129</v>
      </c>
    </row>
    <row r="407" spans="2:7" ht="16.5" hidden="1" customHeight="1">
      <c r="B407" s="211">
        <v>44214</v>
      </c>
      <c r="C407" s="251" t="s">
        <v>127</v>
      </c>
      <c r="D407" s="145"/>
      <c r="E407" s="251" t="s">
        <v>128</v>
      </c>
      <c r="F407" s="409">
        <v>1115000</v>
      </c>
      <c r="G407" s="253" t="s">
        <v>129</v>
      </c>
    </row>
    <row r="408" spans="2:7" ht="16.5" hidden="1" customHeight="1">
      <c r="B408" s="211">
        <v>44215</v>
      </c>
      <c r="C408" s="251" t="s">
        <v>127</v>
      </c>
      <c r="D408" s="145"/>
      <c r="E408" s="251" t="s">
        <v>128</v>
      </c>
      <c r="F408" s="409">
        <v>100000</v>
      </c>
      <c r="G408" s="253" t="s">
        <v>129</v>
      </c>
    </row>
    <row r="409" spans="2:7" ht="16.5" hidden="1" customHeight="1">
      <c r="B409" s="211">
        <v>44216</v>
      </c>
      <c r="C409" s="251" t="s">
        <v>127</v>
      </c>
      <c r="D409" s="145"/>
      <c r="E409" s="251" t="s">
        <v>128</v>
      </c>
      <c r="F409" s="409">
        <v>30000</v>
      </c>
      <c r="G409" s="253" t="s">
        <v>129</v>
      </c>
    </row>
    <row r="410" spans="2:7" ht="16.5" hidden="1" customHeight="1">
      <c r="B410" s="211">
        <v>44216</v>
      </c>
      <c r="C410" s="251" t="s">
        <v>127</v>
      </c>
      <c r="D410" s="145"/>
      <c r="E410" s="251" t="s">
        <v>128</v>
      </c>
      <c r="F410" s="409">
        <v>10000</v>
      </c>
      <c r="G410" s="253" t="s">
        <v>129</v>
      </c>
    </row>
    <row r="411" spans="2:7" ht="16.5" hidden="1" customHeight="1">
      <c r="B411" s="211">
        <v>44216</v>
      </c>
      <c r="C411" s="251" t="s">
        <v>127</v>
      </c>
      <c r="D411" s="145"/>
      <c r="E411" s="251" t="s">
        <v>128</v>
      </c>
      <c r="F411" s="409">
        <v>10000</v>
      </c>
      <c r="G411" s="253" t="s">
        <v>129</v>
      </c>
    </row>
    <row r="412" spans="2:7" ht="16.5" hidden="1" customHeight="1">
      <c r="B412" s="211">
        <v>44218</v>
      </c>
      <c r="C412" s="251" t="s">
        <v>127</v>
      </c>
      <c r="D412" s="145"/>
      <c r="E412" s="251" t="s">
        <v>128</v>
      </c>
      <c r="F412" s="409">
        <v>260000</v>
      </c>
      <c r="G412" s="253" t="s">
        <v>129</v>
      </c>
    </row>
    <row r="413" spans="2:7" ht="16.5" hidden="1" customHeight="1">
      <c r="B413" s="211">
        <v>44219</v>
      </c>
      <c r="C413" s="251" t="s">
        <v>127</v>
      </c>
      <c r="D413" s="145"/>
      <c r="E413" s="251" t="s">
        <v>128</v>
      </c>
      <c r="F413" s="409">
        <v>2000000</v>
      </c>
      <c r="G413" s="253" t="s">
        <v>129</v>
      </c>
    </row>
    <row r="414" spans="2:7" ht="16.5" hidden="1" customHeight="1">
      <c r="B414" s="211">
        <v>44221</v>
      </c>
      <c r="C414" s="251" t="s">
        <v>127</v>
      </c>
      <c r="D414" s="145"/>
      <c r="E414" s="251" t="s">
        <v>128</v>
      </c>
      <c r="F414" s="409">
        <v>90000</v>
      </c>
      <c r="G414" s="253" t="s">
        <v>129</v>
      </c>
    </row>
    <row r="415" spans="2:7" ht="16.5" hidden="1" customHeight="1">
      <c r="B415" s="211">
        <v>44221</v>
      </c>
      <c r="C415" s="251" t="s">
        <v>127</v>
      </c>
      <c r="D415" s="145"/>
      <c r="E415" s="251" t="s">
        <v>128</v>
      </c>
      <c r="F415" s="409">
        <v>300000</v>
      </c>
      <c r="G415" s="253" t="s">
        <v>129</v>
      </c>
    </row>
    <row r="416" spans="2:7" ht="16.5" hidden="1" customHeight="1">
      <c r="B416" s="211">
        <v>44221</v>
      </c>
      <c r="C416" s="251" t="s">
        <v>127</v>
      </c>
      <c r="D416" s="145"/>
      <c r="E416" s="251" t="s">
        <v>128</v>
      </c>
      <c r="F416" s="409">
        <v>500000</v>
      </c>
      <c r="G416" s="253" t="s">
        <v>129</v>
      </c>
    </row>
    <row r="417" spans="2:7" ht="16.5" hidden="1" customHeight="1">
      <c r="B417" s="211">
        <v>44222</v>
      </c>
      <c r="C417" s="251" t="s">
        <v>127</v>
      </c>
      <c r="D417" s="145"/>
      <c r="E417" s="251" t="s">
        <v>128</v>
      </c>
      <c r="F417" s="409">
        <v>500000</v>
      </c>
      <c r="G417" s="253" t="s">
        <v>129</v>
      </c>
    </row>
    <row r="418" spans="2:7" ht="16.5" hidden="1" customHeight="1">
      <c r="B418" s="211">
        <v>44223</v>
      </c>
      <c r="C418" s="251" t="s">
        <v>127</v>
      </c>
      <c r="D418" s="145"/>
      <c r="E418" s="251" t="s">
        <v>128</v>
      </c>
      <c r="F418" s="409">
        <v>50000</v>
      </c>
      <c r="G418" s="253" t="s">
        <v>129</v>
      </c>
    </row>
    <row r="419" spans="2:7" ht="16.5" hidden="1" customHeight="1">
      <c r="B419" s="211">
        <v>44223</v>
      </c>
      <c r="C419" s="251" t="s">
        <v>127</v>
      </c>
      <c r="D419" s="145"/>
      <c r="E419" s="251" t="s">
        <v>128</v>
      </c>
      <c r="F419" s="409">
        <v>1255000</v>
      </c>
      <c r="G419" s="253" t="s">
        <v>129</v>
      </c>
    </row>
    <row r="420" spans="2:7" ht="16.5" hidden="1" customHeight="1">
      <c r="B420" s="211">
        <v>44224</v>
      </c>
      <c r="C420" s="251" t="s">
        <v>127</v>
      </c>
      <c r="D420" s="145"/>
      <c r="E420" s="251" t="s">
        <v>128</v>
      </c>
      <c r="F420" s="409">
        <v>50000</v>
      </c>
      <c r="G420" s="253" t="s">
        <v>129</v>
      </c>
    </row>
    <row r="421" spans="2:7" ht="16.5" hidden="1" customHeight="1">
      <c r="B421" s="211">
        <v>44225</v>
      </c>
      <c r="C421" s="251" t="s">
        <v>127</v>
      </c>
      <c r="D421" s="145"/>
      <c r="E421" s="251" t="s">
        <v>128</v>
      </c>
      <c r="F421" s="409">
        <v>10000</v>
      </c>
      <c r="G421" s="253" t="s">
        <v>129</v>
      </c>
    </row>
    <row r="422" spans="2:7" ht="16.5" hidden="1" customHeight="1">
      <c r="B422" s="211">
        <v>44225</v>
      </c>
      <c r="C422" s="251" t="s">
        <v>127</v>
      </c>
      <c r="D422" s="145"/>
      <c r="E422" s="251" t="s">
        <v>128</v>
      </c>
      <c r="F422" s="409">
        <v>20000</v>
      </c>
      <c r="G422" s="253" t="s">
        <v>129</v>
      </c>
    </row>
    <row r="423" spans="2:7" ht="17.25" hidden="1" customHeight="1" thickBot="1">
      <c r="B423" s="27">
        <v>44225</v>
      </c>
      <c r="C423" s="260" t="s">
        <v>127</v>
      </c>
      <c r="D423" s="146"/>
      <c r="E423" s="260" t="s">
        <v>128</v>
      </c>
      <c r="F423" s="414">
        <v>10000</v>
      </c>
      <c r="G423" s="262" t="s">
        <v>129</v>
      </c>
    </row>
    <row r="424" spans="2:7" ht="17.25" hidden="1" customHeight="1" thickBot="1">
      <c r="B424" s="317">
        <v>44228</v>
      </c>
      <c r="C424" s="251" t="s">
        <v>127</v>
      </c>
      <c r="D424" s="256"/>
      <c r="E424" s="319" t="s">
        <v>128</v>
      </c>
      <c r="F424" s="408">
        <v>30000</v>
      </c>
      <c r="G424" s="262" t="s">
        <v>129</v>
      </c>
    </row>
    <row r="425" spans="2:7" ht="16.5" hidden="1" customHeight="1">
      <c r="B425" s="211">
        <v>44228</v>
      </c>
      <c r="C425" s="251" t="s">
        <v>127</v>
      </c>
      <c r="D425" s="145"/>
      <c r="E425" s="251" t="s">
        <v>128</v>
      </c>
      <c r="F425" s="408">
        <v>50000</v>
      </c>
      <c r="G425" s="261" t="s">
        <v>129</v>
      </c>
    </row>
    <row r="426" spans="2:7" ht="16.5" hidden="1" customHeight="1">
      <c r="B426" s="211">
        <v>44228</v>
      </c>
      <c r="C426" s="251" t="s">
        <v>127</v>
      </c>
      <c r="D426" s="145"/>
      <c r="E426" s="251" t="s">
        <v>128</v>
      </c>
      <c r="F426" s="408">
        <v>10000</v>
      </c>
      <c r="G426" s="253" t="s">
        <v>129</v>
      </c>
    </row>
    <row r="427" spans="2:7" ht="16.5" hidden="1" customHeight="1">
      <c r="B427" s="211">
        <v>44228</v>
      </c>
      <c r="C427" s="251" t="s">
        <v>127</v>
      </c>
      <c r="D427" s="145"/>
      <c r="E427" s="251" t="s">
        <v>128</v>
      </c>
      <c r="F427" s="408">
        <v>10000</v>
      </c>
      <c r="G427" s="253" t="s">
        <v>129</v>
      </c>
    </row>
    <row r="428" spans="2:7" ht="16.5" hidden="1" customHeight="1">
      <c r="B428" s="211">
        <v>44228</v>
      </c>
      <c r="C428" s="251" t="s">
        <v>127</v>
      </c>
      <c r="D428" s="145"/>
      <c r="E428" s="251" t="s">
        <v>128</v>
      </c>
      <c r="F428" s="408">
        <v>10000</v>
      </c>
      <c r="G428" s="253" t="s">
        <v>129</v>
      </c>
    </row>
    <row r="429" spans="2:7" ht="16.5" hidden="1" customHeight="1">
      <c r="B429" s="211">
        <v>44230</v>
      </c>
      <c r="C429" s="251" t="s">
        <v>127</v>
      </c>
      <c r="D429" s="145"/>
      <c r="E429" s="251" t="s">
        <v>128</v>
      </c>
      <c r="F429" s="408">
        <v>310000</v>
      </c>
      <c r="G429" s="253" t="s">
        <v>129</v>
      </c>
    </row>
    <row r="430" spans="2:7" ht="16.5" hidden="1" customHeight="1">
      <c r="B430" s="211">
        <v>44232</v>
      </c>
      <c r="C430" s="251" t="s">
        <v>127</v>
      </c>
      <c r="D430" s="145"/>
      <c r="E430" s="251" t="s">
        <v>128</v>
      </c>
      <c r="F430" s="408">
        <v>100000</v>
      </c>
      <c r="G430" s="253" t="s">
        <v>129</v>
      </c>
    </row>
    <row r="431" spans="2:7" ht="16.5" hidden="1" customHeight="1">
      <c r="B431" s="211">
        <v>44232</v>
      </c>
      <c r="C431" s="251" t="s">
        <v>127</v>
      </c>
      <c r="D431" s="145"/>
      <c r="E431" s="251" t="s">
        <v>128</v>
      </c>
      <c r="F431" s="408">
        <v>100000</v>
      </c>
      <c r="G431" s="253" t="s">
        <v>129</v>
      </c>
    </row>
    <row r="432" spans="2:7" ht="16.5" hidden="1" customHeight="1">
      <c r="B432" s="211">
        <v>44235</v>
      </c>
      <c r="C432" s="251" t="s">
        <v>127</v>
      </c>
      <c r="D432" s="145"/>
      <c r="E432" s="251" t="s">
        <v>128</v>
      </c>
      <c r="F432" s="408">
        <v>495000</v>
      </c>
      <c r="G432" s="253" t="s">
        <v>129</v>
      </c>
    </row>
    <row r="433" spans="2:7" ht="16.5" hidden="1" customHeight="1">
      <c r="B433" s="211">
        <v>44237</v>
      </c>
      <c r="C433" s="251" t="s">
        <v>127</v>
      </c>
      <c r="D433" s="145"/>
      <c r="E433" s="251" t="s">
        <v>128</v>
      </c>
      <c r="F433" s="408">
        <v>10000</v>
      </c>
      <c r="G433" s="253" t="s">
        <v>129</v>
      </c>
    </row>
    <row r="434" spans="2:7" ht="16.5" hidden="1" customHeight="1">
      <c r="B434" s="211">
        <v>44237</v>
      </c>
      <c r="C434" s="251" t="s">
        <v>326</v>
      </c>
      <c r="D434" s="145"/>
      <c r="E434" s="251" t="s">
        <v>128</v>
      </c>
      <c r="F434" s="408">
        <v>50000</v>
      </c>
      <c r="G434" s="253" t="s">
        <v>129</v>
      </c>
    </row>
    <row r="435" spans="2:7" ht="16.5" hidden="1" customHeight="1">
      <c r="B435" s="211">
        <v>44237</v>
      </c>
      <c r="C435" s="251" t="s">
        <v>127</v>
      </c>
      <c r="D435" s="145"/>
      <c r="E435" s="251" t="s">
        <v>128</v>
      </c>
      <c r="F435" s="408">
        <v>20000</v>
      </c>
      <c r="G435" s="253" t="s">
        <v>129</v>
      </c>
    </row>
    <row r="436" spans="2:7" ht="16.5" hidden="1" customHeight="1">
      <c r="B436" s="211">
        <v>44237</v>
      </c>
      <c r="C436" s="251" t="s">
        <v>127</v>
      </c>
      <c r="D436" s="145"/>
      <c r="E436" s="251" t="s">
        <v>128</v>
      </c>
      <c r="F436" s="408">
        <v>20000</v>
      </c>
      <c r="G436" s="253" t="s">
        <v>129</v>
      </c>
    </row>
    <row r="437" spans="2:7" ht="16.5" hidden="1" customHeight="1">
      <c r="B437" s="211">
        <v>44237</v>
      </c>
      <c r="C437" s="251" t="s">
        <v>127</v>
      </c>
      <c r="D437" s="145"/>
      <c r="E437" s="251" t="s">
        <v>128</v>
      </c>
      <c r="F437" s="408">
        <v>10000</v>
      </c>
      <c r="G437" s="253" t="s">
        <v>129</v>
      </c>
    </row>
    <row r="438" spans="2:7" ht="16.5" hidden="1" customHeight="1">
      <c r="B438" s="211">
        <v>44237</v>
      </c>
      <c r="C438" s="251" t="s">
        <v>127</v>
      </c>
      <c r="D438" s="145"/>
      <c r="E438" s="251" t="s">
        <v>128</v>
      </c>
      <c r="F438" s="408">
        <v>40000</v>
      </c>
      <c r="G438" s="253" t="s">
        <v>129</v>
      </c>
    </row>
    <row r="439" spans="2:7" ht="16.5" hidden="1" customHeight="1">
      <c r="B439" s="211">
        <v>44237</v>
      </c>
      <c r="C439" s="251" t="s">
        <v>127</v>
      </c>
      <c r="D439" s="145"/>
      <c r="E439" s="251" t="s">
        <v>128</v>
      </c>
      <c r="F439" s="408">
        <v>20000</v>
      </c>
      <c r="G439" s="253" t="s">
        <v>129</v>
      </c>
    </row>
    <row r="440" spans="2:7" ht="16.5" hidden="1" customHeight="1">
      <c r="B440" s="211">
        <v>44242</v>
      </c>
      <c r="C440" s="251" t="s">
        <v>127</v>
      </c>
      <c r="D440" s="145"/>
      <c r="E440" s="251" t="s">
        <v>128</v>
      </c>
      <c r="F440" s="408">
        <v>90000</v>
      </c>
      <c r="G440" s="253" t="s">
        <v>129</v>
      </c>
    </row>
    <row r="441" spans="2:7" ht="16.5" hidden="1" customHeight="1">
      <c r="B441" s="211">
        <v>44244</v>
      </c>
      <c r="C441" s="251" t="s">
        <v>127</v>
      </c>
      <c r="D441" s="145"/>
      <c r="E441" s="251" t="s">
        <v>128</v>
      </c>
      <c r="F441" s="408">
        <v>1120000</v>
      </c>
      <c r="G441" s="253" t="s">
        <v>129</v>
      </c>
    </row>
    <row r="442" spans="2:7" ht="16.5" hidden="1" customHeight="1">
      <c r="B442" s="211">
        <v>44245</v>
      </c>
      <c r="C442" s="251" t="s">
        <v>127</v>
      </c>
      <c r="D442" s="145"/>
      <c r="E442" s="251" t="s">
        <v>128</v>
      </c>
      <c r="F442" s="408">
        <v>10000</v>
      </c>
      <c r="G442" s="253" t="s">
        <v>129</v>
      </c>
    </row>
    <row r="443" spans="2:7" ht="16.5" hidden="1" customHeight="1">
      <c r="B443" s="211">
        <v>44245</v>
      </c>
      <c r="C443" s="251" t="s">
        <v>127</v>
      </c>
      <c r="D443" s="145"/>
      <c r="E443" s="251" t="s">
        <v>128</v>
      </c>
      <c r="F443" s="408">
        <v>1000000</v>
      </c>
      <c r="G443" s="253" t="s">
        <v>129</v>
      </c>
    </row>
    <row r="444" spans="2:7" ht="16.5" hidden="1" customHeight="1">
      <c r="B444" s="211">
        <v>44247</v>
      </c>
      <c r="C444" s="251" t="s">
        <v>127</v>
      </c>
      <c r="D444" s="145"/>
      <c r="E444" s="251" t="s">
        <v>128</v>
      </c>
      <c r="F444" s="408">
        <v>50000</v>
      </c>
      <c r="G444" s="253" t="s">
        <v>129</v>
      </c>
    </row>
    <row r="445" spans="2:7" ht="16.5" hidden="1" customHeight="1">
      <c r="B445" s="211">
        <v>44249</v>
      </c>
      <c r="C445" s="251" t="s">
        <v>127</v>
      </c>
      <c r="D445" s="145"/>
      <c r="E445" s="251" t="s">
        <v>128</v>
      </c>
      <c r="F445" s="408">
        <v>30000</v>
      </c>
      <c r="G445" s="253" t="s">
        <v>129</v>
      </c>
    </row>
    <row r="446" spans="2:7" ht="16.5" hidden="1" customHeight="1">
      <c r="B446" s="211">
        <v>44249</v>
      </c>
      <c r="C446" s="251" t="s">
        <v>127</v>
      </c>
      <c r="D446" s="145"/>
      <c r="E446" s="251" t="s">
        <v>128</v>
      </c>
      <c r="F446" s="408">
        <v>10000</v>
      </c>
      <c r="G446" s="253" t="s">
        <v>129</v>
      </c>
    </row>
    <row r="447" spans="2:7" ht="16.5" hidden="1" customHeight="1">
      <c r="B447" s="211">
        <v>44249</v>
      </c>
      <c r="C447" s="251" t="s">
        <v>127</v>
      </c>
      <c r="D447" s="145"/>
      <c r="E447" s="251" t="s">
        <v>128</v>
      </c>
      <c r="F447" s="408">
        <v>100000</v>
      </c>
      <c r="G447" s="253" t="s">
        <v>129</v>
      </c>
    </row>
    <row r="448" spans="2:7" ht="16.5" hidden="1" customHeight="1">
      <c r="B448" s="211">
        <v>44251</v>
      </c>
      <c r="C448" s="251" t="s">
        <v>127</v>
      </c>
      <c r="D448" s="145"/>
      <c r="E448" s="251" t="s">
        <v>128</v>
      </c>
      <c r="F448" s="408">
        <v>350000</v>
      </c>
      <c r="G448" s="253" t="s">
        <v>129</v>
      </c>
    </row>
    <row r="449" spans="2:7" ht="16.5" hidden="1" customHeight="1">
      <c r="B449" s="211">
        <v>44252</v>
      </c>
      <c r="C449" s="251" t="s">
        <v>127</v>
      </c>
      <c r="D449" s="145"/>
      <c r="E449" s="251" t="s">
        <v>128</v>
      </c>
      <c r="F449" s="408">
        <v>10000</v>
      </c>
      <c r="G449" s="253" t="s">
        <v>129</v>
      </c>
    </row>
    <row r="450" spans="2:7" ht="16.5" hidden="1" customHeight="1">
      <c r="B450" s="211">
        <v>44252</v>
      </c>
      <c r="C450" s="251" t="s">
        <v>127</v>
      </c>
      <c r="D450" s="145"/>
      <c r="E450" s="251" t="s">
        <v>128</v>
      </c>
      <c r="F450" s="408">
        <v>50000</v>
      </c>
      <c r="G450" s="253" t="s">
        <v>129</v>
      </c>
    </row>
    <row r="451" spans="2:7" ht="16.5" hidden="1" customHeight="1">
      <c r="B451" s="211">
        <v>44252</v>
      </c>
      <c r="C451" s="251" t="s">
        <v>127</v>
      </c>
      <c r="D451" s="145"/>
      <c r="E451" s="251" t="s">
        <v>128</v>
      </c>
      <c r="F451" s="408">
        <v>10000</v>
      </c>
      <c r="G451" s="253" t="s">
        <v>129</v>
      </c>
    </row>
    <row r="452" spans="2:7" ht="16.5" hidden="1" customHeight="1">
      <c r="B452" s="211">
        <v>44253</v>
      </c>
      <c r="C452" s="251" t="s">
        <v>127</v>
      </c>
      <c r="D452" s="145"/>
      <c r="E452" s="251" t="s">
        <v>128</v>
      </c>
      <c r="F452" s="408">
        <v>20000</v>
      </c>
      <c r="G452" s="253" t="s">
        <v>129</v>
      </c>
    </row>
    <row r="453" spans="2:7" ht="16.5" hidden="1" customHeight="1">
      <c r="B453" s="211">
        <v>44253</v>
      </c>
      <c r="C453" s="251" t="s">
        <v>127</v>
      </c>
      <c r="D453" s="145"/>
      <c r="E453" s="251" t="s">
        <v>128</v>
      </c>
      <c r="F453" s="408">
        <v>30000</v>
      </c>
      <c r="G453" s="253" t="s">
        <v>129</v>
      </c>
    </row>
    <row r="454" spans="2:7" ht="17.25" hidden="1" customHeight="1" thickBot="1">
      <c r="B454" s="27">
        <v>44255</v>
      </c>
      <c r="C454" s="260" t="s">
        <v>127</v>
      </c>
      <c r="D454" s="146"/>
      <c r="E454" s="260" t="s">
        <v>128</v>
      </c>
      <c r="F454" s="414">
        <v>50000</v>
      </c>
      <c r="G454" s="262" t="s">
        <v>129</v>
      </c>
    </row>
    <row r="455" spans="2:7" ht="16.5" hidden="1" customHeight="1">
      <c r="B455" s="317">
        <v>44256</v>
      </c>
      <c r="C455" s="319" t="s">
        <v>326</v>
      </c>
      <c r="D455" s="256"/>
      <c r="E455" s="319" t="s">
        <v>128</v>
      </c>
      <c r="F455" s="421">
        <v>30000</v>
      </c>
      <c r="G455" s="261" t="s">
        <v>129</v>
      </c>
    </row>
    <row r="456" spans="2:7" ht="16.5" hidden="1" customHeight="1">
      <c r="B456" s="211">
        <v>44257</v>
      </c>
      <c r="C456" s="251" t="s">
        <v>127</v>
      </c>
      <c r="D456" s="145"/>
      <c r="E456" s="251" t="s">
        <v>128</v>
      </c>
      <c r="F456" s="409">
        <v>50000</v>
      </c>
      <c r="G456" s="253" t="s">
        <v>129</v>
      </c>
    </row>
    <row r="457" spans="2:7" ht="16.5" hidden="1" customHeight="1">
      <c r="B457" s="211">
        <v>44257</v>
      </c>
      <c r="C457" s="251" t="s">
        <v>127</v>
      </c>
      <c r="D457" s="145"/>
      <c r="E457" s="251" t="s">
        <v>128</v>
      </c>
      <c r="F457" s="409">
        <v>10000</v>
      </c>
      <c r="G457" s="253" t="s">
        <v>129</v>
      </c>
    </row>
    <row r="458" spans="2:7" ht="16.5" hidden="1" customHeight="1">
      <c r="B458" s="211">
        <v>44257</v>
      </c>
      <c r="C458" s="251" t="s">
        <v>127</v>
      </c>
      <c r="D458" s="145"/>
      <c r="E458" s="251" t="s">
        <v>128</v>
      </c>
      <c r="F458" s="409">
        <v>10000</v>
      </c>
      <c r="G458" s="253" t="s">
        <v>129</v>
      </c>
    </row>
    <row r="459" spans="2:7" ht="16.5" hidden="1" customHeight="1">
      <c r="B459" s="211">
        <v>44257</v>
      </c>
      <c r="C459" s="251" t="s">
        <v>127</v>
      </c>
      <c r="D459" s="145"/>
      <c r="E459" s="251" t="s">
        <v>128</v>
      </c>
      <c r="F459" s="409">
        <v>1190000</v>
      </c>
      <c r="G459" s="253" t="s">
        <v>129</v>
      </c>
    </row>
    <row r="460" spans="2:7" ht="16.5" hidden="1" customHeight="1">
      <c r="B460" s="211">
        <v>44259</v>
      </c>
      <c r="C460" s="251" t="s">
        <v>127</v>
      </c>
      <c r="D460" s="145"/>
      <c r="E460" s="251" t="s">
        <v>128</v>
      </c>
      <c r="F460" s="409">
        <v>410000</v>
      </c>
      <c r="G460" s="253" t="s">
        <v>129</v>
      </c>
    </row>
    <row r="461" spans="2:7" ht="16.5" hidden="1" customHeight="1">
      <c r="B461" s="211">
        <v>44260</v>
      </c>
      <c r="C461" s="251" t="s">
        <v>127</v>
      </c>
      <c r="D461" s="145"/>
      <c r="E461" s="251" t="s">
        <v>128</v>
      </c>
      <c r="F461" s="409">
        <v>100000</v>
      </c>
      <c r="G461" s="253" t="s">
        <v>129</v>
      </c>
    </row>
    <row r="462" spans="2:7" ht="16.5" hidden="1" customHeight="1">
      <c r="B462" s="211">
        <v>44260</v>
      </c>
      <c r="C462" s="251" t="s">
        <v>127</v>
      </c>
      <c r="D462" s="145"/>
      <c r="E462" s="251" t="s">
        <v>128</v>
      </c>
      <c r="F462" s="409">
        <v>20000</v>
      </c>
      <c r="G462" s="253" t="s">
        <v>129</v>
      </c>
    </row>
    <row r="463" spans="2:7" ht="16.5" hidden="1" customHeight="1">
      <c r="B463" s="211">
        <v>44260</v>
      </c>
      <c r="C463" s="251" t="s">
        <v>127</v>
      </c>
      <c r="D463" s="145"/>
      <c r="E463" s="251" t="s">
        <v>128</v>
      </c>
      <c r="F463" s="409">
        <v>100000</v>
      </c>
      <c r="G463" s="253" t="s">
        <v>129</v>
      </c>
    </row>
    <row r="464" spans="2:7" ht="16.5" hidden="1" customHeight="1">
      <c r="B464" s="211">
        <v>44263</v>
      </c>
      <c r="C464" s="251" t="s">
        <v>127</v>
      </c>
      <c r="D464" s="145"/>
      <c r="E464" s="251" t="s">
        <v>128</v>
      </c>
      <c r="F464" s="409">
        <v>505000</v>
      </c>
      <c r="G464" s="253" t="s">
        <v>129</v>
      </c>
    </row>
    <row r="465" spans="2:7" ht="16.5" hidden="1" customHeight="1">
      <c r="B465" s="211">
        <v>44265</v>
      </c>
      <c r="C465" s="251" t="s">
        <v>127</v>
      </c>
      <c r="D465" s="145"/>
      <c r="E465" s="251" t="s">
        <v>128</v>
      </c>
      <c r="F465" s="409">
        <v>10000</v>
      </c>
      <c r="G465" s="253" t="s">
        <v>129</v>
      </c>
    </row>
    <row r="466" spans="2:7" ht="16.5" hidden="1" customHeight="1">
      <c r="B466" s="211">
        <v>44265</v>
      </c>
      <c r="C466" s="251" t="s">
        <v>127</v>
      </c>
      <c r="D466" s="145"/>
      <c r="E466" s="251" t="s">
        <v>128</v>
      </c>
      <c r="F466" s="409">
        <v>50000</v>
      </c>
      <c r="G466" s="253" t="s">
        <v>129</v>
      </c>
    </row>
    <row r="467" spans="2:7" ht="16.5" hidden="1" customHeight="1">
      <c r="B467" s="211">
        <v>44265</v>
      </c>
      <c r="C467" s="251" t="s">
        <v>127</v>
      </c>
      <c r="D467" s="145"/>
      <c r="E467" s="251" t="s">
        <v>128</v>
      </c>
      <c r="F467" s="409">
        <v>20000</v>
      </c>
      <c r="G467" s="253" t="s">
        <v>129</v>
      </c>
    </row>
    <row r="468" spans="2:7" ht="16.5" hidden="1" customHeight="1">
      <c r="B468" s="211">
        <v>44265</v>
      </c>
      <c r="C468" s="251" t="s">
        <v>127</v>
      </c>
      <c r="D468" s="145"/>
      <c r="E468" s="251" t="s">
        <v>128</v>
      </c>
      <c r="F468" s="409">
        <v>10000</v>
      </c>
      <c r="G468" s="253" t="s">
        <v>129</v>
      </c>
    </row>
    <row r="469" spans="2:7" ht="16.5" hidden="1" customHeight="1">
      <c r="B469" s="211">
        <v>44265</v>
      </c>
      <c r="C469" s="251" t="s">
        <v>127</v>
      </c>
      <c r="D469" s="145"/>
      <c r="E469" s="251" t="s">
        <v>128</v>
      </c>
      <c r="F469" s="409">
        <v>40000</v>
      </c>
      <c r="G469" s="253" t="s">
        <v>129</v>
      </c>
    </row>
    <row r="470" spans="2:7" ht="16.5" hidden="1" customHeight="1">
      <c r="B470" s="211">
        <v>44267</v>
      </c>
      <c r="C470" s="251" t="s">
        <v>127</v>
      </c>
      <c r="D470" s="145"/>
      <c r="E470" s="251" t="s">
        <v>128</v>
      </c>
      <c r="F470" s="409">
        <v>80000</v>
      </c>
      <c r="G470" s="253" t="s">
        <v>129</v>
      </c>
    </row>
    <row r="471" spans="2:7" ht="16.5" hidden="1" customHeight="1">
      <c r="B471" s="211">
        <v>44270</v>
      </c>
      <c r="C471" s="251" t="s">
        <v>127</v>
      </c>
      <c r="D471" s="145"/>
      <c r="E471" s="251" t="s">
        <v>128</v>
      </c>
      <c r="F471" s="409">
        <v>5000</v>
      </c>
      <c r="G471" s="253" t="s">
        <v>129</v>
      </c>
    </row>
    <row r="472" spans="2:7" ht="16.5" hidden="1" customHeight="1">
      <c r="B472" s="211">
        <v>44272</v>
      </c>
      <c r="C472" s="251" t="s">
        <v>127</v>
      </c>
      <c r="D472" s="145"/>
      <c r="E472" s="251" t="s">
        <v>128</v>
      </c>
      <c r="F472" s="409">
        <v>1095000</v>
      </c>
      <c r="G472" s="253" t="s">
        <v>129</v>
      </c>
    </row>
    <row r="473" spans="2:7" ht="16.5" hidden="1" customHeight="1">
      <c r="B473" s="211">
        <v>44273</v>
      </c>
      <c r="C473" s="251" t="s">
        <v>127</v>
      </c>
      <c r="D473" s="145"/>
      <c r="E473" s="251" t="s">
        <v>128</v>
      </c>
      <c r="F473" s="409">
        <v>10000</v>
      </c>
      <c r="G473" s="253" t="s">
        <v>129</v>
      </c>
    </row>
    <row r="474" spans="2:7" ht="16.5" hidden="1" customHeight="1">
      <c r="B474" s="211">
        <v>44277</v>
      </c>
      <c r="C474" s="251" t="s">
        <v>127</v>
      </c>
      <c r="D474" s="145"/>
      <c r="E474" s="251" t="s">
        <v>128</v>
      </c>
      <c r="F474" s="409">
        <v>30000</v>
      </c>
      <c r="G474" s="253" t="s">
        <v>129</v>
      </c>
    </row>
    <row r="475" spans="2:7" ht="16.5" hidden="1" customHeight="1">
      <c r="B475" s="211">
        <v>44277</v>
      </c>
      <c r="C475" s="251" t="s">
        <v>127</v>
      </c>
      <c r="D475" s="145"/>
      <c r="E475" s="251" t="s">
        <v>128</v>
      </c>
      <c r="F475" s="409">
        <v>10000</v>
      </c>
      <c r="G475" s="253" t="s">
        <v>129</v>
      </c>
    </row>
    <row r="476" spans="2:7" ht="16.5" hidden="1" customHeight="1">
      <c r="B476" s="211">
        <v>44277</v>
      </c>
      <c r="C476" s="251" t="s">
        <v>127</v>
      </c>
      <c r="D476" s="145"/>
      <c r="E476" s="251" t="s">
        <v>128</v>
      </c>
      <c r="F476" s="409">
        <v>100000</v>
      </c>
      <c r="G476" s="253" t="s">
        <v>129</v>
      </c>
    </row>
    <row r="477" spans="2:7" ht="16.5" hidden="1" customHeight="1">
      <c r="B477" s="211">
        <v>44277</v>
      </c>
      <c r="C477" s="251" t="s">
        <v>127</v>
      </c>
      <c r="D477" s="145"/>
      <c r="E477" s="251" t="s">
        <v>128</v>
      </c>
      <c r="F477" s="409">
        <v>10000</v>
      </c>
      <c r="G477" s="253" t="s">
        <v>129</v>
      </c>
    </row>
    <row r="478" spans="2:7" ht="16.5" hidden="1" customHeight="1">
      <c r="B478" s="211">
        <v>44279</v>
      </c>
      <c r="C478" s="251" t="s">
        <v>127</v>
      </c>
      <c r="D478" s="145"/>
      <c r="E478" s="251" t="s">
        <v>128</v>
      </c>
      <c r="F478" s="409">
        <v>350000</v>
      </c>
      <c r="G478" s="253" t="s">
        <v>129</v>
      </c>
    </row>
    <row r="479" spans="2:7" ht="16.5" hidden="1" customHeight="1">
      <c r="B479" s="211">
        <v>44280</v>
      </c>
      <c r="C479" s="251" t="s">
        <v>127</v>
      </c>
      <c r="D479" s="145"/>
      <c r="E479" s="251" t="s">
        <v>128</v>
      </c>
      <c r="F479" s="409">
        <v>10000</v>
      </c>
      <c r="G479" s="253" t="s">
        <v>129</v>
      </c>
    </row>
    <row r="480" spans="2:7" ht="16.5" hidden="1" customHeight="1">
      <c r="B480" s="211">
        <v>44280</v>
      </c>
      <c r="C480" s="251" t="s">
        <v>127</v>
      </c>
      <c r="D480" s="145"/>
      <c r="E480" s="251" t="s">
        <v>128</v>
      </c>
      <c r="F480" s="409">
        <v>10000</v>
      </c>
      <c r="G480" s="253" t="s">
        <v>129</v>
      </c>
    </row>
    <row r="481" spans="2:7" ht="16.5" hidden="1" customHeight="1">
      <c r="B481" s="211">
        <v>44282</v>
      </c>
      <c r="C481" s="251" t="s">
        <v>127</v>
      </c>
      <c r="D481" s="145"/>
      <c r="E481" s="251" t="s">
        <v>128</v>
      </c>
      <c r="F481" s="409">
        <v>20000</v>
      </c>
      <c r="G481" s="253" t="s">
        <v>129</v>
      </c>
    </row>
    <row r="482" spans="2:7" ht="16.5" hidden="1" customHeight="1">
      <c r="B482" s="211">
        <v>44284</v>
      </c>
      <c r="C482" s="251" t="s">
        <v>127</v>
      </c>
      <c r="D482" s="145"/>
      <c r="E482" s="251" t="s">
        <v>128</v>
      </c>
      <c r="F482" s="409">
        <v>10000</v>
      </c>
      <c r="G482" s="253" t="s">
        <v>129</v>
      </c>
    </row>
    <row r="483" spans="2:7" ht="16.5" hidden="1" customHeight="1">
      <c r="B483" s="211">
        <v>44284</v>
      </c>
      <c r="C483" s="251" t="s">
        <v>127</v>
      </c>
      <c r="D483" s="145"/>
      <c r="E483" s="251" t="s">
        <v>128</v>
      </c>
      <c r="F483" s="409">
        <v>1255000</v>
      </c>
      <c r="G483" s="253" t="s">
        <v>129</v>
      </c>
    </row>
    <row r="484" spans="2:7" ht="16.5" hidden="1" customHeight="1">
      <c r="B484" s="211">
        <v>44286</v>
      </c>
      <c r="C484" s="251" t="s">
        <v>127</v>
      </c>
      <c r="D484" s="145"/>
      <c r="E484" s="251" t="s">
        <v>128</v>
      </c>
      <c r="F484" s="409">
        <v>50000</v>
      </c>
      <c r="G484" s="253" t="s">
        <v>129</v>
      </c>
    </row>
    <row r="485" spans="2:7" ht="16.5" hidden="1" customHeight="1">
      <c r="B485" s="211">
        <v>44286</v>
      </c>
      <c r="C485" s="251" t="s">
        <v>127</v>
      </c>
      <c r="D485" s="145"/>
      <c r="E485" s="251" t="s">
        <v>128</v>
      </c>
      <c r="F485" s="409">
        <v>10000</v>
      </c>
      <c r="G485" s="253" t="s">
        <v>129</v>
      </c>
    </row>
    <row r="486" spans="2:7" ht="16.5" hidden="1" customHeight="1">
      <c r="B486" s="211">
        <v>44286</v>
      </c>
      <c r="C486" s="251" t="s">
        <v>127</v>
      </c>
      <c r="D486" s="145"/>
      <c r="E486" s="251" t="s">
        <v>128</v>
      </c>
      <c r="F486" s="409">
        <v>20000</v>
      </c>
      <c r="G486" s="253" t="s">
        <v>129</v>
      </c>
    </row>
    <row r="487" spans="2:7" ht="17.25" hidden="1" customHeight="1" thickBot="1">
      <c r="B487" s="27">
        <v>44286</v>
      </c>
      <c r="C487" s="260" t="s">
        <v>127</v>
      </c>
      <c r="D487" s="146"/>
      <c r="E487" s="260" t="s">
        <v>128</v>
      </c>
      <c r="F487" s="414">
        <v>20000</v>
      </c>
      <c r="G487" s="262" t="s">
        <v>129</v>
      </c>
    </row>
    <row r="488" spans="2:7" ht="16.5" hidden="1" customHeight="1">
      <c r="B488" s="455">
        <v>44287</v>
      </c>
      <c r="C488" s="319" t="s">
        <v>127</v>
      </c>
      <c r="D488" s="309"/>
      <c r="E488" s="312" t="s">
        <v>128</v>
      </c>
      <c r="F488" s="428">
        <v>30000</v>
      </c>
      <c r="G488" s="261" t="s">
        <v>129</v>
      </c>
    </row>
    <row r="489" spans="2:7" ht="16.5" hidden="1" customHeight="1">
      <c r="B489" s="53">
        <v>44287</v>
      </c>
      <c r="C489" s="251" t="s">
        <v>127</v>
      </c>
      <c r="D489" s="145"/>
      <c r="E489" s="251" t="s">
        <v>128</v>
      </c>
      <c r="F489" s="408">
        <v>40000</v>
      </c>
      <c r="G489" s="253" t="s">
        <v>129</v>
      </c>
    </row>
    <row r="490" spans="2:7" ht="16.5" hidden="1" customHeight="1">
      <c r="B490" s="53">
        <v>44287</v>
      </c>
      <c r="C490" s="251" t="s">
        <v>127</v>
      </c>
      <c r="D490" s="145"/>
      <c r="E490" s="251" t="s">
        <v>128</v>
      </c>
      <c r="F490" s="408">
        <v>10000</v>
      </c>
      <c r="G490" s="253" t="s">
        <v>129</v>
      </c>
    </row>
    <row r="491" spans="2:7" ht="16.5" hidden="1" customHeight="1">
      <c r="B491" s="53">
        <v>44291</v>
      </c>
      <c r="C491" s="251" t="s">
        <v>127</v>
      </c>
      <c r="D491" s="145"/>
      <c r="E491" s="251" t="s">
        <v>128</v>
      </c>
      <c r="F491" s="408">
        <v>100000</v>
      </c>
      <c r="G491" s="253" t="s">
        <v>129</v>
      </c>
    </row>
    <row r="492" spans="2:7" ht="16.5" hidden="1" customHeight="1">
      <c r="B492" s="53">
        <v>44291</v>
      </c>
      <c r="C492" s="251" t="s">
        <v>127</v>
      </c>
      <c r="D492" s="145"/>
      <c r="E492" s="251" t="s">
        <v>128</v>
      </c>
      <c r="F492" s="408">
        <v>270000</v>
      </c>
      <c r="G492" s="253" t="s">
        <v>129</v>
      </c>
    </row>
    <row r="493" spans="2:7" ht="16.5" hidden="1" customHeight="1">
      <c r="B493" s="53">
        <v>44291</v>
      </c>
      <c r="C493" s="251" t="s">
        <v>127</v>
      </c>
      <c r="D493" s="145"/>
      <c r="E493" s="251" t="s">
        <v>128</v>
      </c>
      <c r="F493" s="408">
        <v>100000</v>
      </c>
      <c r="G493" s="253" t="s">
        <v>129</v>
      </c>
    </row>
    <row r="494" spans="2:7" ht="16.5" hidden="1" customHeight="1">
      <c r="B494" s="53">
        <v>44291</v>
      </c>
      <c r="C494" s="251" t="s">
        <v>127</v>
      </c>
      <c r="D494" s="145"/>
      <c r="E494" s="251" t="s">
        <v>128</v>
      </c>
      <c r="F494" s="408">
        <v>1000000</v>
      </c>
      <c r="G494" s="253" t="s">
        <v>129</v>
      </c>
    </row>
    <row r="495" spans="2:7" ht="16.5" hidden="1" customHeight="1">
      <c r="B495" s="53">
        <v>44291</v>
      </c>
      <c r="C495" s="251" t="s">
        <v>127</v>
      </c>
      <c r="D495" s="145"/>
      <c r="E495" s="251" t="s">
        <v>128</v>
      </c>
      <c r="F495" s="408">
        <v>300000</v>
      </c>
      <c r="G495" s="253" t="s">
        <v>129</v>
      </c>
    </row>
    <row r="496" spans="2:7" ht="16.5" hidden="1" customHeight="1">
      <c r="B496" s="53">
        <v>44291</v>
      </c>
      <c r="C496" s="251" t="s">
        <v>127</v>
      </c>
      <c r="D496" s="145"/>
      <c r="E496" s="251" t="s">
        <v>128</v>
      </c>
      <c r="F496" s="408">
        <v>50000</v>
      </c>
      <c r="G496" s="253" t="s">
        <v>129</v>
      </c>
    </row>
    <row r="497" spans="2:7" ht="16.5" hidden="1" customHeight="1">
      <c r="B497" s="53">
        <v>44292</v>
      </c>
      <c r="C497" s="251" t="s">
        <v>127</v>
      </c>
      <c r="D497" s="145"/>
      <c r="E497" s="251" t="s">
        <v>128</v>
      </c>
      <c r="F497" s="408">
        <v>10000</v>
      </c>
      <c r="G497" s="253" t="s">
        <v>129</v>
      </c>
    </row>
    <row r="498" spans="2:7" ht="16.5" hidden="1" customHeight="1">
      <c r="B498" s="53">
        <v>44293</v>
      </c>
      <c r="C498" s="251" t="s">
        <v>127</v>
      </c>
      <c r="D498" s="145"/>
      <c r="E498" s="251" t="s">
        <v>128</v>
      </c>
      <c r="F498" s="408">
        <v>505000</v>
      </c>
      <c r="G498" s="253" t="s">
        <v>129</v>
      </c>
    </row>
    <row r="499" spans="2:7" ht="16.5" hidden="1" customHeight="1">
      <c r="B499" s="53">
        <v>44294</v>
      </c>
      <c r="C499" s="251" t="s">
        <v>127</v>
      </c>
      <c r="D499" s="145"/>
      <c r="E499" s="251" t="s">
        <v>128</v>
      </c>
      <c r="F499" s="408">
        <v>20000</v>
      </c>
      <c r="G499" s="253" t="s">
        <v>129</v>
      </c>
    </row>
    <row r="500" spans="2:7" ht="16.5" hidden="1" customHeight="1">
      <c r="B500" s="53">
        <v>44295</v>
      </c>
      <c r="C500" s="251" t="s">
        <v>127</v>
      </c>
      <c r="D500" s="145"/>
      <c r="E500" s="251" t="s">
        <v>128</v>
      </c>
      <c r="F500" s="408">
        <v>20000</v>
      </c>
      <c r="G500" s="253" t="s">
        <v>129</v>
      </c>
    </row>
    <row r="501" spans="2:7" ht="16.5" hidden="1" customHeight="1">
      <c r="B501" s="53">
        <v>44295</v>
      </c>
      <c r="C501" s="251" t="s">
        <v>127</v>
      </c>
      <c r="D501" s="145"/>
      <c r="E501" s="251" t="s">
        <v>128</v>
      </c>
      <c r="F501" s="408">
        <v>20000</v>
      </c>
      <c r="G501" s="253" t="s">
        <v>129</v>
      </c>
    </row>
    <row r="502" spans="2:7" ht="16.5" hidden="1" customHeight="1">
      <c r="B502" s="53">
        <v>44298</v>
      </c>
      <c r="C502" s="251" t="s">
        <v>127</v>
      </c>
      <c r="D502" s="145"/>
      <c r="E502" s="251" t="s">
        <v>128</v>
      </c>
      <c r="F502" s="408">
        <v>50000</v>
      </c>
      <c r="G502" s="253" t="s">
        <v>129</v>
      </c>
    </row>
    <row r="503" spans="2:7" ht="16.5" hidden="1" customHeight="1">
      <c r="B503" s="53">
        <v>44298</v>
      </c>
      <c r="C503" s="251" t="s">
        <v>127</v>
      </c>
      <c r="D503" s="145"/>
      <c r="E503" s="251" t="s">
        <v>128</v>
      </c>
      <c r="F503" s="408">
        <v>10000</v>
      </c>
      <c r="G503" s="253" t="s">
        <v>129</v>
      </c>
    </row>
    <row r="504" spans="2:7" ht="16.5" hidden="1" customHeight="1">
      <c r="B504" s="53">
        <v>44298</v>
      </c>
      <c r="C504" s="251" t="s">
        <v>127</v>
      </c>
      <c r="D504" s="145"/>
      <c r="E504" s="251" t="s">
        <v>128</v>
      </c>
      <c r="F504" s="408">
        <v>10000</v>
      </c>
      <c r="G504" s="253" t="s">
        <v>129</v>
      </c>
    </row>
    <row r="505" spans="2:7" ht="16.5" hidden="1" customHeight="1">
      <c r="B505" s="53">
        <v>44298</v>
      </c>
      <c r="C505" s="251" t="s">
        <v>127</v>
      </c>
      <c r="D505" s="145"/>
      <c r="E505" s="251" t="s">
        <v>128</v>
      </c>
      <c r="F505" s="408">
        <v>2000000</v>
      </c>
      <c r="G505" s="253" t="s">
        <v>129</v>
      </c>
    </row>
    <row r="506" spans="2:7" ht="16.5" hidden="1" customHeight="1">
      <c r="B506" s="53">
        <v>44300</v>
      </c>
      <c r="C506" s="251" t="s">
        <v>127</v>
      </c>
      <c r="D506" s="145"/>
      <c r="E506" s="251" t="s">
        <v>128</v>
      </c>
      <c r="F506" s="408">
        <v>85000</v>
      </c>
      <c r="G506" s="253" t="s">
        <v>129</v>
      </c>
    </row>
    <row r="507" spans="2:7" ht="16.5" hidden="1" customHeight="1">
      <c r="B507" s="53">
        <v>44305</v>
      </c>
      <c r="C507" s="251" t="s">
        <v>127</v>
      </c>
      <c r="D507" s="145"/>
      <c r="E507" s="251" t="s">
        <v>128</v>
      </c>
      <c r="F507" s="408">
        <v>1135000</v>
      </c>
      <c r="G507" s="253" t="s">
        <v>129</v>
      </c>
    </row>
    <row r="508" spans="2:7" ht="16.5" hidden="1" customHeight="1">
      <c r="B508" s="53">
        <v>44307</v>
      </c>
      <c r="C508" s="251" t="s">
        <v>127</v>
      </c>
      <c r="D508" s="145"/>
      <c r="E508" s="251" t="s">
        <v>128</v>
      </c>
      <c r="F508" s="408">
        <v>100000</v>
      </c>
      <c r="G508" s="253" t="s">
        <v>129</v>
      </c>
    </row>
    <row r="509" spans="2:7" ht="16.5" hidden="1" customHeight="1">
      <c r="B509" s="53">
        <v>44308</v>
      </c>
      <c r="C509" s="251" t="s">
        <v>127</v>
      </c>
      <c r="D509" s="145"/>
      <c r="E509" s="251" t="s">
        <v>128</v>
      </c>
      <c r="F509" s="408">
        <v>260000</v>
      </c>
      <c r="G509" s="253" t="s">
        <v>129</v>
      </c>
    </row>
    <row r="510" spans="2:7" ht="16.5" hidden="1" customHeight="1">
      <c r="B510" s="53">
        <v>44309</v>
      </c>
      <c r="C510" s="251" t="s">
        <v>127</v>
      </c>
      <c r="D510" s="145"/>
      <c r="E510" s="251" t="s">
        <v>128</v>
      </c>
      <c r="F510" s="408">
        <v>70000</v>
      </c>
      <c r="G510" s="253" t="s">
        <v>129</v>
      </c>
    </row>
    <row r="511" spans="2:7" ht="16.5" hidden="1" customHeight="1">
      <c r="B511" s="53">
        <v>44312</v>
      </c>
      <c r="C511" s="251" t="s">
        <v>127</v>
      </c>
      <c r="D511" s="145"/>
      <c r="E511" s="251" t="s">
        <v>128</v>
      </c>
      <c r="F511" s="408">
        <v>30000</v>
      </c>
      <c r="G511" s="253" t="s">
        <v>129</v>
      </c>
    </row>
    <row r="512" spans="2:7" ht="16.5" hidden="1" customHeight="1">
      <c r="B512" s="53">
        <v>44314</v>
      </c>
      <c r="C512" s="251" t="s">
        <v>127</v>
      </c>
      <c r="D512" s="145"/>
      <c r="E512" s="251" t="s">
        <v>128</v>
      </c>
      <c r="F512" s="408">
        <v>1275000</v>
      </c>
      <c r="G512" s="253" t="s">
        <v>129</v>
      </c>
    </row>
    <row r="513" spans="2:7" ht="16.5" hidden="1" customHeight="1">
      <c r="B513" s="53">
        <v>44315</v>
      </c>
      <c r="C513" s="251" t="s">
        <v>127</v>
      </c>
      <c r="D513" s="145"/>
      <c r="E513" s="251" t="s">
        <v>128</v>
      </c>
      <c r="F513" s="408">
        <v>10000</v>
      </c>
      <c r="G513" s="253" t="s">
        <v>129</v>
      </c>
    </row>
    <row r="514" spans="2:7" ht="16.5" hidden="1" customHeight="1">
      <c r="B514" s="53">
        <v>44315</v>
      </c>
      <c r="C514" s="251" t="s">
        <v>127</v>
      </c>
      <c r="D514" s="145"/>
      <c r="E514" s="251" t="s">
        <v>128</v>
      </c>
      <c r="F514" s="408">
        <v>10000</v>
      </c>
      <c r="G514" s="253" t="s">
        <v>129</v>
      </c>
    </row>
    <row r="515" spans="2:7" ht="16.5" hidden="1" customHeight="1">
      <c r="B515" s="53">
        <v>44315</v>
      </c>
      <c r="C515" s="251" t="s">
        <v>127</v>
      </c>
      <c r="D515" s="145"/>
      <c r="E515" s="251" t="s">
        <v>128</v>
      </c>
      <c r="F515" s="408">
        <v>2000000</v>
      </c>
      <c r="G515" s="253" t="s">
        <v>129</v>
      </c>
    </row>
    <row r="516" spans="2:7" ht="16.5" hidden="1" customHeight="1">
      <c r="B516" s="53">
        <v>44316</v>
      </c>
      <c r="C516" s="251" t="s">
        <v>127</v>
      </c>
      <c r="D516" s="145"/>
      <c r="E516" s="251" t="s">
        <v>128</v>
      </c>
      <c r="F516" s="408">
        <v>50000</v>
      </c>
      <c r="G516" s="253" t="s">
        <v>129</v>
      </c>
    </row>
    <row r="517" spans="2:7" ht="16.5" hidden="1" customHeight="1">
      <c r="B517" s="53">
        <v>44316</v>
      </c>
      <c r="C517" s="251" t="s">
        <v>127</v>
      </c>
      <c r="D517" s="145"/>
      <c r="E517" s="251" t="s">
        <v>128</v>
      </c>
      <c r="F517" s="408">
        <v>10000</v>
      </c>
      <c r="G517" s="253" t="s">
        <v>129</v>
      </c>
    </row>
    <row r="518" spans="2:7" ht="16.5" hidden="1" customHeight="1">
      <c r="B518" s="53">
        <v>44316</v>
      </c>
      <c r="C518" s="251" t="s">
        <v>127</v>
      </c>
      <c r="D518" s="145"/>
      <c r="E518" s="251" t="s">
        <v>128</v>
      </c>
      <c r="F518" s="408">
        <v>20000</v>
      </c>
      <c r="G518" s="253" t="s">
        <v>129</v>
      </c>
    </row>
    <row r="519" spans="2:7" ht="17.25" hidden="1" customHeight="1" thickBot="1">
      <c r="B519" s="53">
        <v>44316</v>
      </c>
      <c r="C519" s="264" t="s">
        <v>127</v>
      </c>
      <c r="D519" s="268"/>
      <c r="E519" s="264" t="s">
        <v>128</v>
      </c>
      <c r="F519" s="408">
        <v>10000</v>
      </c>
      <c r="G519" s="271" t="s">
        <v>129</v>
      </c>
    </row>
    <row r="520" spans="2:7" ht="16.5" hidden="1" customHeight="1">
      <c r="B520" s="317">
        <v>44317</v>
      </c>
      <c r="C520" s="319" t="s">
        <v>127</v>
      </c>
      <c r="D520" s="256"/>
      <c r="E520" s="319" t="s">
        <v>128</v>
      </c>
      <c r="F520" s="428">
        <v>30000</v>
      </c>
      <c r="G520" s="261" t="s">
        <v>129</v>
      </c>
    </row>
    <row r="521" spans="2:7" ht="16.5" hidden="1" customHeight="1">
      <c r="B521" s="211">
        <v>44319</v>
      </c>
      <c r="C521" s="251" t="s">
        <v>127</v>
      </c>
      <c r="D521" s="145"/>
      <c r="E521" s="251" t="s">
        <v>128</v>
      </c>
      <c r="F521" s="408">
        <v>10000</v>
      </c>
      <c r="G521" s="253" t="s">
        <v>129</v>
      </c>
    </row>
    <row r="522" spans="2:7" ht="16.5" hidden="1" customHeight="1">
      <c r="B522" s="211">
        <v>44319</v>
      </c>
      <c r="C522" s="251" t="s">
        <v>127</v>
      </c>
      <c r="D522" s="145"/>
      <c r="E522" s="251" t="s">
        <v>128</v>
      </c>
      <c r="F522" s="408">
        <v>70000</v>
      </c>
      <c r="G522" s="253" t="s">
        <v>129</v>
      </c>
    </row>
    <row r="523" spans="2:7" ht="16.5" hidden="1" customHeight="1">
      <c r="B523" s="211">
        <v>44321</v>
      </c>
      <c r="C523" s="251" t="s">
        <v>127</v>
      </c>
      <c r="D523" s="145"/>
      <c r="E523" s="251" t="s">
        <v>128</v>
      </c>
      <c r="F523" s="408">
        <v>100000</v>
      </c>
      <c r="G523" s="253" t="s">
        <v>129</v>
      </c>
    </row>
    <row r="524" spans="2:7" ht="16.5" hidden="1" customHeight="1">
      <c r="B524" s="211">
        <v>44322</v>
      </c>
      <c r="C524" s="251" t="s">
        <v>127</v>
      </c>
      <c r="D524" s="145"/>
      <c r="E524" s="251" t="s">
        <v>128</v>
      </c>
      <c r="F524" s="408">
        <v>100000</v>
      </c>
      <c r="G524" s="253" t="s">
        <v>129</v>
      </c>
    </row>
    <row r="525" spans="2:7" ht="16.5" hidden="1" customHeight="1">
      <c r="B525" s="211">
        <v>44322</v>
      </c>
      <c r="C525" s="251" t="s">
        <v>127</v>
      </c>
      <c r="D525" s="145"/>
      <c r="E525" s="251" t="s">
        <v>128</v>
      </c>
      <c r="F525" s="408">
        <v>310000</v>
      </c>
      <c r="G525" s="253" t="s">
        <v>129</v>
      </c>
    </row>
    <row r="526" spans="2:7" ht="16.5" hidden="1" customHeight="1">
      <c r="B526" s="211">
        <v>44323</v>
      </c>
      <c r="C526" s="251" t="s">
        <v>127</v>
      </c>
      <c r="D526" s="145"/>
      <c r="E526" s="251" t="s">
        <v>128</v>
      </c>
      <c r="F526" s="408">
        <v>10000</v>
      </c>
      <c r="G526" s="253" t="s">
        <v>129</v>
      </c>
    </row>
    <row r="527" spans="2:7" ht="16.5" hidden="1" customHeight="1">
      <c r="B527" s="211">
        <v>44323</v>
      </c>
      <c r="C527" s="251" t="s">
        <v>127</v>
      </c>
      <c r="D527" s="145"/>
      <c r="E527" s="251" t="s">
        <v>128</v>
      </c>
      <c r="F527" s="408">
        <v>10000</v>
      </c>
      <c r="G527" s="253" t="s">
        <v>129</v>
      </c>
    </row>
    <row r="528" spans="2:7" ht="16.5" hidden="1" customHeight="1">
      <c r="B528" s="211">
        <v>44326</v>
      </c>
      <c r="C528" s="251" t="s">
        <v>127</v>
      </c>
      <c r="D528" s="145"/>
      <c r="E528" s="251" t="s">
        <v>128</v>
      </c>
      <c r="F528" s="408">
        <v>50000</v>
      </c>
      <c r="G528" s="253" t="s">
        <v>129</v>
      </c>
    </row>
    <row r="529" spans="2:7" ht="16.5" hidden="1" customHeight="1">
      <c r="B529" s="211">
        <v>44326</v>
      </c>
      <c r="C529" s="251" t="s">
        <v>127</v>
      </c>
      <c r="D529" s="145"/>
      <c r="E529" s="251" t="s">
        <v>128</v>
      </c>
      <c r="F529" s="408">
        <v>10000</v>
      </c>
      <c r="G529" s="253" t="s">
        <v>129</v>
      </c>
    </row>
    <row r="530" spans="2:7" ht="16.5" hidden="1" customHeight="1">
      <c r="B530" s="211">
        <v>44326</v>
      </c>
      <c r="C530" s="251" t="s">
        <v>127</v>
      </c>
      <c r="D530" s="145"/>
      <c r="E530" s="251" t="s">
        <v>128</v>
      </c>
      <c r="F530" s="408">
        <v>20000</v>
      </c>
      <c r="G530" s="253" t="s">
        <v>129</v>
      </c>
    </row>
    <row r="531" spans="2:7" ht="16.5" hidden="1" customHeight="1">
      <c r="B531" s="211">
        <v>44326</v>
      </c>
      <c r="C531" s="251" t="s">
        <v>127</v>
      </c>
      <c r="D531" s="145"/>
      <c r="E531" s="251" t="s">
        <v>128</v>
      </c>
      <c r="F531" s="409">
        <v>10000</v>
      </c>
      <c r="G531" s="253" t="s">
        <v>129</v>
      </c>
    </row>
    <row r="532" spans="2:7" ht="16.5" hidden="1" customHeight="1">
      <c r="B532" s="211">
        <v>44326</v>
      </c>
      <c r="C532" s="251" t="s">
        <v>127</v>
      </c>
      <c r="D532" s="145"/>
      <c r="E532" s="251" t="s">
        <v>128</v>
      </c>
      <c r="F532" s="409">
        <v>485000</v>
      </c>
      <c r="G532" s="253" t="s">
        <v>129</v>
      </c>
    </row>
    <row r="533" spans="2:7" ht="16.5" hidden="1" customHeight="1">
      <c r="B533" s="211">
        <v>44328</v>
      </c>
      <c r="C533" s="251" t="s">
        <v>127</v>
      </c>
      <c r="D533" s="145"/>
      <c r="E533" s="251" t="s">
        <v>128</v>
      </c>
      <c r="F533" s="409">
        <v>90000</v>
      </c>
      <c r="G533" s="253" t="s">
        <v>129</v>
      </c>
    </row>
    <row r="534" spans="2:7" ht="16.5" hidden="1" customHeight="1">
      <c r="B534" s="211">
        <v>44330</v>
      </c>
      <c r="C534" s="251" t="s">
        <v>127</v>
      </c>
      <c r="D534" s="145"/>
      <c r="E534" s="251" t="s">
        <v>128</v>
      </c>
      <c r="F534" s="409">
        <v>5000</v>
      </c>
      <c r="G534" s="253" t="s">
        <v>129</v>
      </c>
    </row>
    <row r="535" spans="2:7" ht="16.5" hidden="1" customHeight="1">
      <c r="B535" s="211">
        <v>44336</v>
      </c>
      <c r="C535" s="251" t="s">
        <v>127</v>
      </c>
      <c r="D535" s="145"/>
      <c r="E535" s="251" t="s">
        <v>128</v>
      </c>
      <c r="F535" s="409">
        <v>1095000</v>
      </c>
      <c r="G535" s="253" t="s">
        <v>129</v>
      </c>
    </row>
    <row r="536" spans="2:7" ht="16.5" hidden="1" customHeight="1">
      <c r="B536" s="211">
        <v>44340</v>
      </c>
      <c r="C536" s="251" t="s">
        <v>127</v>
      </c>
      <c r="D536" s="145"/>
      <c r="E536" s="251" t="s">
        <v>128</v>
      </c>
      <c r="F536" s="409">
        <v>100000</v>
      </c>
      <c r="G536" s="253" t="s">
        <v>129</v>
      </c>
    </row>
    <row r="537" spans="2:7" ht="16.5" hidden="1" customHeight="1">
      <c r="B537" s="211">
        <v>44340</v>
      </c>
      <c r="C537" s="251" t="s">
        <v>127</v>
      </c>
      <c r="D537" s="145"/>
      <c r="E537" s="251" t="s">
        <v>128</v>
      </c>
      <c r="F537" s="408">
        <v>340000</v>
      </c>
      <c r="G537" s="253" t="s">
        <v>129</v>
      </c>
    </row>
    <row r="538" spans="2:7" ht="16.5" hidden="1" customHeight="1">
      <c r="B538" s="211">
        <v>44342</v>
      </c>
      <c r="C538" s="251" t="s">
        <v>127</v>
      </c>
      <c r="D538" s="145"/>
      <c r="E538" s="251" t="s">
        <v>128</v>
      </c>
      <c r="F538" s="408">
        <v>30000</v>
      </c>
      <c r="G538" s="253" t="s">
        <v>129</v>
      </c>
    </row>
    <row r="539" spans="2:7" ht="16.5" hidden="1" customHeight="1">
      <c r="B539" s="211">
        <v>44343</v>
      </c>
      <c r="C539" s="251" t="s">
        <v>127</v>
      </c>
      <c r="D539" s="145"/>
      <c r="E539" s="251" t="s">
        <v>128</v>
      </c>
      <c r="F539" s="408">
        <v>1235000</v>
      </c>
      <c r="G539" s="253" t="s">
        <v>129</v>
      </c>
    </row>
    <row r="540" spans="2:7" ht="16.5" hidden="1" customHeight="1">
      <c r="B540" s="211">
        <v>44344</v>
      </c>
      <c r="C540" s="251" t="s">
        <v>127</v>
      </c>
      <c r="D540" s="145"/>
      <c r="E540" s="251" t="s">
        <v>128</v>
      </c>
      <c r="F540" s="408">
        <v>50000</v>
      </c>
      <c r="G540" s="253" t="s">
        <v>129</v>
      </c>
    </row>
    <row r="541" spans="2:7" ht="16.5" hidden="1" customHeight="1">
      <c r="B541" s="211">
        <v>44347</v>
      </c>
      <c r="C541" s="251" t="s">
        <v>127</v>
      </c>
      <c r="D541" s="145"/>
      <c r="E541" s="251" t="s">
        <v>128</v>
      </c>
      <c r="F541" s="408">
        <v>50000</v>
      </c>
      <c r="G541" s="253" t="s">
        <v>129</v>
      </c>
    </row>
    <row r="542" spans="2:7" ht="16.5" hidden="1" customHeight="1">
      <c r="B542" s="211">
        <v>44347</v>
      </c>
      <c r="C542" s="251" t="s">
        <v>127</v>
      </c>
      <c r="D542" s="145"/>
      <c r="E542" s="251" t="s">
        <v>128</v>
      </c>
      <c r="F542" s="408">
        <v>10000</v>
      </c>
      <c r="G542" s="253" t="s">
        <v>129</v>
      </c>
    </row>
    <row r="543" spans="2:7" ht="16.5" hidden="1" customHeight="1">
      <c r="B543" s="211">
        <v>44347</v>
      </c>
      <c r="C543" s="251" t="s">
        <v>127</v>
      </c>
      <c r="D543" s="145"/>
      <c r="E543" s="251" t="s">
        <v>128</v>
      </c>
      <c r="F543" s="408">
        <v>10000</v>
      </c>
      <c r="G543" s="253" t="s">
        <v>129</v>
      </c>
    </row>
    <row r="544" spans="2:7" ht="16.5" hidden="1" customHeight="1">
      <c r="B544" s="211">
        <v>44347</v>
      </c>
      <c r="C544" s="251" t="s">
        <v>127</v>
      </c>
      <c r="D544" s="145"/>
      <c r="E544" s="251" t="s">
        <v>128</v>
      </c>
      <c r="F544" s="408">
        <v>20000</v>
      </c>
      <c r="G544" s="253" t="s">
        <v>129</v>
      </c>
    </row>
    <row r="545" spans="2:7" ht="17.25" hidden="1" customHeight="1" thickBot="1">
      <c r="B545" s="53">
        <v>44347</v>
      </c>
      <c r="C545" s="264" t="s">
        <v>127</v>
      </c>
      <c r="D545" s="268"/>
      <c r="E545" s="264" t="s">
        <v>128</v>
      </c>
      <c r="F545" s="408">
        <v>20000</v>
      </c>
      <c r="G545" s="271" t="s">
        <v>129</v>
      </c>
    </row>
    <row r="546" spans="2:7" ht="16.5" hidden="1" customHeight="1">
      <c r="B546" s="317">
        <v>44348</v>
      </c>
      <c r="C546" s="319" t="s">
        <v>127</v>
      </c>
      <c r="D546" s="256"/>
      <c r="E546" s="319" t="s">
        <v>128</v>
      </c>
      <c r="F546" s="459">
        <v>30000</v>
      </c>
      <c r="G546" s="261" t="s">
        <v>129</v>
      </c>
    </row>
    <row r="547" spans="2:7" ht="16.5" hidden="1" customHeight="1">
      <c r="B547" s="211">
        <v>44348</v>
      </c>
      <c r="C547" s="251" t="s">
        <v>127</v>
      </c>
      <c r="D547" s="145"/>
      <c r="E547" s="251" t="s">
        <v>128</v>
      </c>
      <c r="F547" s="458">
        <v>10000</v>
      </c>
      <c r="G547" s="253" t="s">
        <v>129</v>
      </c>
    </row>
    <row r="548" spans="2:7" ht="16.5" hidden="1" customHeight="1">
      <c r="B548" s="211">
        <v>44349</v>
      </c>
      <c r="C548" s="251" t="s">
        <v>127</v>
      </c>
      <c r="D548" s="145"/>
      <c r="E548" s="251" t="s">
        <v>128</v>
      </c>
      <c r="F548" s="458">
        <v>40000</v>
      </c>
      <c r="G548" s="253" t="s">
        <v>129</v>
      </c>
    </row>
    <row r="549" spans="2:7" ht="16.5" hidden="1" customHeight="1">
      <c r="B549" s="211">
        <v>44350</v>
      </c>
      <c r="C549" s="251" t="s">
        <v>127</v>
      </c>
      <c r="D549" s="145"/>
      <c r="E549" s="251" t="s">
        <v>128</v>
      </c>
      <c r="F549" s="458">
        <v>270000</v>
      </c>
      <c r="G549" s="253" t="s">
        <v>129</v>
      </c>
    </row>
    <row r="550" spans="2:7" ht="16.5" hidden="1" customHeight="1">
      <c r="B550" s="211">
        <v>44352</v>
      </c>
      <c r="C550" s="251" t="s">
        <v>127</v>
      </c>
      <c r="D550" s="145"/>
      <c r="E550" s="251" t="s">
        <v>128</v>
      </c>
      <c r="F550" s="458">
        <v>100000</v>
      </c>
      <c r="G550" s="253" t="s">
        <v>129</v>
      </c>
    </row>
    <row r="551" spans="2:7" ht="16.5" hidden="1" customHeight="1">
      <c r="B551" s="211">
        <v>44354</v>
      </c>
      <c r="C551" s="251" t="s">
        <v>127</v>
      </c>
      <c r="D551" s="145"/>
      <c r="E551" s="251" t="s">
        <v>128</v>
      </c>
      <c r="F551" s="458">
        <v>100000</v>
      </c>
      <c r="G551" s="253" t="s">
        <v>129</v>
      </c>
    </row>
    <row r="552" spans="2:7" ht="16.5" hidden="1" customHeight="1">
      <c r="B552" s="211">
        <v>44354</v>
      </c>
      <c r="C552" s="251" t="s">
        <v>127</v>
      </c>
      <c r="D552" s="145"/>
      <c r="E552" s="251" t="s">
        <v>128</v>
      </c>
      <c r="F552" s="458">
        <v>40000</v>
      </c>
      <c r="G552" s="253" t="s">
        <v>129</v>
      </c>
    </row>
    <row r="553" spans="2:7" ht="16.5" hidden="1" customHeight="1">
      <c r="B553" s="211">
        <v>44356</v>
      </c>
      <c r="C553" s="251" t="s">
        <v>127</v>
      </c>
      <c r="D553" s="145"/>
      <c r="E553" s="251" t="s">
        <v>128</v>
      </c>
      <c r="F553" s="458">
        <v>495000</v>
      </c>
      <c r="G553" s="253" t="s">
        <v>129</v>
      </c>
    </row>
    <row r="554" spans="2:7" ht="16.5" hidden="1" customHeight="1">
      <c r="B554" s="211">
        <v>44357</v>
      </c>
      <c r="C554" s="251" t="s">
        <v>127</v>
      </c>
      <c r="D554" s="145"/>
      <c r="E554" s="251" t="s">
        <v>128</v>
      </c>
      <c r="F554" s="458">
        <v>10000</v>
      </c>
      <c r="G554" s="253" t="s">
        <v>129</v>
      </c>
    </row>
    <row r="555" spans="2:7" ht="16.5" hidden="1" customHeight="1">
      <c r="B555" s="211">
        <v>44357</v>
      </c>
      <c r="C555" s="251" t="s">
        <v>127</v>
      </c>
      <c r="D555" s="145"/>
      <c r="E555" s="251" t="s">
        <v>128</v>
      </c>
      <c r="F555" s="458">
        <v>50000</v>
      </c>
      <c r="G555" s="253" t="s">
        <v>129</v>
      </c>
    </row>
    <row r="556" spans="2:7" ht="16.5" hidden="1" customHeight="1">
      <c r="B556" s="211">
        <v>44357</v>
      </c>
      <c r="C556" s="251" t="s">
        <v>127</v>
      </c>
      <c r="D556" s="145"/>
      <c r="E556" s="251" t="s">
        <v>128</v>
      </c>
      <c r="F556" s="458">
        <v>20000</v>
      </c>
      <c r="G556" s="253" t="s">
        <v>129</v>
      </c>
    </row>
    <row r="557" spans="2:7" ht="16.5" hidden="1" customHeight="1">
      <c r="B557" s="211">
        <v>44357</v>
      </c>
      <c r="C557" s="251" t="s">
        <v>127</v>
      </c>
      <c r="D557" s="145"/>
      <c r="E557" s="251" t="s">
        <v>128</v>
      </c>
      <c r="F557" s="458">
        <v>10000</v>
      </c>
      <c r="G557" s="253" t="s">
        <v>129</v>
      </c>
    </row>
    <row r="558" spans="2:7" ht="16.5" hidden="1" customHeight="1">
      <c r="B558" s="211">
        <v>44361</v>
      </c>
      <c r="C558" s="251" t="s">
        <v>127</v>
      </c>
      <c r="D558" s="145"/>
      <c r="E558" s="251" t="s">
        <v>128</v>
      </c>
      <c r="F558" s="458">
        <v>80000</v>
      </c>
      <c r="G558" s="253" t="s">
        <v>129</v>
      </c>
    </row>
    <row r="559" spans="2:7" ht="16.5" hidden="1" customHeight="1">
      <c r="B559" s="211">
        <v>44363</v>
      </c>
      <c r="C559" s="251" t="s">
        <v>127</v>
      </c>
      <c r="D559" s="145"/>
      <c r="E559" s="251" t="s">
        <v>128</v>
      </c>
      <c r="F559" s="458">
        <v>5000</v>
      </c>
      <c r="G559" s="253" t="s">
        <v>129</v>
      </c>
    </row>
    <row r="560" spans="2:7" ht="16.5" hidden="1" customHeight="1">
      <c r="B560" s="211">
        <v>44364</v>
      </c>
      <c r="C560" s="251" t="s">
        <v>127</v>
      </c>
      <c r="D560" s="145"/>
      <c r="E560" s="251" t="s">
        <v>128</v>
      </c>
      <c r="F560" s="458">
        <v>1255000</v>
      </c>
      <c r="G560" s="253" t="s">
        <v>129</v>
      </c>
    </row>
    <row r="561" spans="2:7" ht="16.5" hidden="1" customHeight="1">
      <c r="B561" s="211">
        <v>44364</v>
      </c>
      <c r="C561" s="251" t="s">
        <v>127</v>
      </c>
      <c r="D561" s="145"/>
      <c r="E561" s="251" t="s">
        <v>128</v>
      </c>
      <c r="F561" s="458">
        <v>10000</v>
      </c>
      <c r="G561" s="253" t="s">
        <v>129</v>
      </c>
    </row>
    <row r="562" spans="2:7" ht="16.5" hidden="1" customHeight="1">
      <c r="B562" s="211">
        <v>44364</v>
      </c>
      <c r="C562" s="251" t="s">
        <v>127</v>
      </c>
      <c r="D562" s="145"/>
      <c r="E562" s="251" t="s">
        <v>128</v>
      </c>
      <c r="F562" s="458">
        <v>10000</v>
      </c>
      <c r="G562" s="253" t="s">
        <v>129</v>
      </c>
    </row>
    <row r="563" spans="2:7" ht="16.5" hidden="1" customHeight="1">
      <c r="B563" s="211">
        <v>44364</v>
      </c>
      <c r="C563" s="251" t="s">
        <v>127</v>
      </c>
      <c r="D563" s="145"/>
      <c r="E563" s="251" t="s">
        <v>128</v>
      </c>
      <c r="F563" s="458">
        <v>10000</v>
      </c>
      <c r="G563" s="253" t="s">
        <v>129</v>
      </c>
    </row>
    <row r="564" spans="2:7" ht="16.5" hidden="1" customHeight="1">
      <c r="B564" s="211">
        <v>44365</v>
      </c>
      <c r="C564" s="251" t="s">
        <v>127</v>
      </c>
      <c r="D564" s="145"/>
      <c r="E564" s="251" t="s">
        <v>128</v>
      </c>
      <c r="F564" s="458">
        <v>10000</v>
      </c>
      <c r="G564" s="253" t="s">
        <v>129</v>
      </c>
    </row>
    <row r="565" spans="2:7" ht="16.5" hidden="1" customHeight="1">
      <c r="B565" s="211">
        <v>44366</v>
      </c>
      <c r="C565" s="251" t="s">
        <v>127</v>
      </c>
      <c r="D565" s="145"/>
      <c r="E565" s="251" t="s">
        <v>128</v>
      </c>
      <c r="F565" s="458">
        <v>4232</v>
      </c>
      <c r="G565" s="253" t="s">
        <v>129</v>
      </c>
    </row>
    <row r="566" spans="2:7" ht="16.5" hidden="1" customHeight="1">
      <c r="B566" s="211">
        <v>44368</v>
      </c>
      <c r="C566" s="251" t="s">
        <v>127</v>
      </c>
      <c r="D566" s="145"/>
      <c r="E566" s="251" t="s">
        <v>128</v>
      </c>
      <c r="F566" s="458">
        <v>20000</v>
      </c>
      <c r="G566" s="253" t="s">
        <v>129</v>
      </c>
    </row>
    <row r="567" spans="2:7" ht="16.5" hidden="1" customHeight="1">
      <c r="B567" s="211">
        <v>44370</v>
      </c>
      <c r="C567" s="251" t="s">
        <v>127</v>
      </c>
      <c r="D567" s="145"/>
      <c r="E567" s="251" t="s">
        <v>128</v>
      </c>
      <c r="F567" s="458">
        <v>330000</v>
      </c>
      <c r="G567" s="253" t="s">
        <v>129</v>
      </c>
    </row>
    <row r="568" spans="2:7" ht="16.5" hidden="1" customHeight="1">
      <c r="B568" s="211">
        <v>44371</v>
      </c>
      <c r="C568" s="251" t="s">
        <v>127</v>
      </c>
      <c r="D568" s="145"/>
      <c r="E568" s="251" t="s">
        <v>128</v>
      </c>
      <c r="F568" s="458">
        <v>20000</v>
      </c>
      <c r="G568" s="253" t="s">
        <v>129</v>
      </c>
    </row>
    <row r="569" spans="2:7" ht="16.5" hidden="1" customHeight="1">
      <c r="B569" s="211">
        <v>44372</v>
      </c>
      <c r="C569" s="251" t="s">
        <v>127</v>
      </c>
      <c r="D569" s="145"/>
      <c r="E569" s="251" t="s">
        <v>128</v>
      </c>
      <c r="F569" s="458">
        <v>10000</v>
      </c>
      <c r="G569" s="253" t="s">
        <v>129</v>
      </c>
    </row>
    <row r="570" spans="2:7" ht="16.5" hidden="1" customHeight="1">
      <c r="B570" s="211">
        <v>44374</v>
      </c>
      <c r="C570" s="251" t="s">
        <v>127</v>
      </c>
      <c r="D570" s="145"/>
      <c r="E570" s="251" t="s">
        <v>128</v>
      </c>
      <c r="F570" s="458">
        <v>7279</v>
      </c>
      <c r="G570" s="253" t="s">
        <v>129</v>
      </c>
    </row>
    <row r="571" spans="2:7" ht="16.5" hidden="1" customHeight="1">
      <c r="B571" s="211">
        <v>44375</v>
      </c>
      <c r="C571" s="251" t="s">
        <v>127</v>
      </c>
      <c r="D571" s="145"/>
      <c r="E571" s="251" t="s">
        <v>128</v>
      </c>
      <c r="F571" s="458">
        <v>100000</v>
      </c>
      <c r="G571" s="253" t="s">
        <v>129</v>
      </c>
    </row>
    <row r="572" spans="2:7" ht="16.5" hidden="1" customHeight="1">
      <c r="B572" s="211">
        <v>44375</v>
      </c>
      <c r="C572" s="251" t="s">
        <v>127</v>
      </c>
      <c r="D572" s="145"/>
      <c r="E572" s="251" t="s">
        <v>128</v>
      </c>
      <c r="F572" s="458">
        <v>1215000</v>
      </c>
      <c r="G572" s="253" t="s">
        <v>129</v>
      </c>
    </row>
    <row r="573" spans="2:7" ht="16.5" hidden="1" customHeight="1">
      <c r="B573" s="211">
        <v>44375</v>
      </c>
      <c r="C573" s="251" t="s">
        <v>127</v>
      </c>
      <c r="D573" s="145"/>
      <c r="E573" s="251" t="s">
        <v>128</v>
      </c>
      <c r="F573" s="458">
        <v>1000000</v>
      </c>
      <c r="G573" s="253" t="s">
        <v>129</v>
      </c>
    </row>
    <row r="574" spans="2:7" ht="16.5" hidden="1" customHeight="1">
      <c r="B574" s="211">
        <v>44375</v>
      </c>
      <c r="C574" s="251" t="s">
        <v>127</v>
      </c>
      <c r="D574" s="145"/>
      <c r="E574" s="251" t="s">
        <v>128</v>
      </c>
      <c r="F574" s="458">
        <v>59000</v>
      </c>
      <c r="G574" s="253" t="s">
        <v>129</v>
      </c>
    </row>
    <row r="575" spans="2:7" ht="16.5" hidden="1" customHeight="1">
      <c r="B575" s="211">
        <v>44375</v>
      </c>
      <c r="C575" s="251" t="s">
        <v>127</v>
      </c>
      <c r="D575" s="145"/>
      <c r="E575" s="251" t="s">
        <v>128</v>
      </c>
      <c r="F575" s="458">
        <v>10000</v>
      </c>
      <c r="G575" s="253" t="s">
        <v>129</v>
      </c>
    </row>
    <row r="576" spans="2:7" ht="16.5" hidden="1" customHeight="1">
      <c r="B576" s="211">
        <v>44376</v>
      </c>
      <c r="C576" s="251" t="s">
        <v>127</v>
      </c>
      <c r="D576" s="145"/>
      <c r="E576" s="251" t="s">
        <v>128</v>
      </c>
      <c r="F576" s="458">
        <v>10000</v>
      </c>
      <c r="G576" s="253" t="s">
        <v>129</v>
      </c>
    </row>
    <row r="577" spans="2:7" ht="16.5" hidden="1" customHeight="1">
      <c r="B577" s="211">
        <v>44377</v>
      </c>
      <c r="C577" s="251" t="s">
        <v>127</v>
      </c>
      <c r="D577" s="145"/>
      <c r="E577" s="251" t="s">
        <v>128</v>
      </c>
      <c r="F577" s="458">
        <v>50000</v>
      </c>
      <c r="G577" s="253" t="s">
        <v>129</v>
      </c>
    </row>
    <row r="578" spans="2:7" ht="16.5" hidden="1" customHeight="1">
      <c r="B578" s="211">
        <v>44377</v>
      </c>
      <c r="C578" s="251" t="s">
        <v>127</v>
      </c>
      <c r="D578" s="145"/>
      <c r="E578" s="251" t="s">
        <v>128</v>
      </c>
      <c r="F578" s="458">
        <v>10000</v>
      </c>
      <c r="G578" s="253" t="s">
        <v>129</v>
      </c>
    </row>
    <row r="579" spans="2:7" ht="16.5" hidden="1" customHeight="1">
      <c r="B579" s="211">
        <v>44377</v>
      </c>
      <c r="C579" s="251" t="s">
        <v>127</v>
      </c>
      <c r="D579" s="145"/>
      <c r="E579" s="251" t="s">
        <v>128</v>
      </c>
      <c r="F579" s="458">
        <v>70000</v>
      </c>
      <c r="G579" s="253" t="s">
        <v>129</v>
      </c>
    </row>
    <row r="580" spans="2:7" ht="17.25" hidden="1" customHeight="1" thickBot="1">
      <c r="B580" s="27">
        <v>44377</v>
      </c>
      <c r="C580" s="260" t="s">
        <v>127</v>
      </c>
      <c r="D580" s="146"/>
      <c r="E580" s="260" t="s">
        <v>128</v>
      </c>
      <c r="F580" s="460">
        <v>20000</v>
      </c>
      <c r="G580" s="262" t="s">
        <v>129</v>
      </c>
    </row>
    <row r="581" spans="2:7" ht="16.5" hidden="1" customHeight="1">
      <c r="B581" s="317">
        <v>44378</v>
      </c>
      <c r="C581" s="319" t="s">
        <v>127</v>
      </c>
      <c r="D581" s="309"/>
      <c r="E581" s="312" t="s">
        <v>128</v>
      </c>
      <c r="F581" s="428">
        <v>30000</v>
      </c>
      <c r="G581" s="261" t="s">
        <v>129</v>
      </c>
    </row>
    <row r="582" spans="2:7" ht="16.5" hidden="1" customHeight="1">
      <c r="B582" s="211">
        <v>44378</v>
      </c>
      <c r="C582" s="251" t="s">
        <v>127</v>
      </c>
      <c r="D582" s="145"/>
      <c r="E582" s="251" t="s">
        <v>128</v>
      </c>
      <c r="F582" s="408">
        <v>10000</v>
      </c>
      <c r="G582" s="253" t="s">
        <v>129</v>
      </c>
    </row>
    <row r="583" spans="2:7" ht="16.5" hidden="1" customHeight="1">
      <c r="B583" s="211">
        <v>44379</v>
      </c>
      <c r="C583" s="251" t="s">
        <v>127</v>
      </c>
      <c r="D583" s="145"/>
      <c r="E583" s="251" t="s">
        <v>128</v>
      </c>
      <c r="F583" s="408">
        <v>40000</v>
      </c>
      <c r="G583" s="253" t="s">
        <v>129</v>
      </c>
    </row>
    <row r="584" spans="2:7" ht="16.5" hidden="1" customHeight="1">
      <c r="B584" s="211">
        <v>44379</v>
      </c>
      <c r="C584" s="251" t="s">
        <v>127</v>
      </c>
      <c r="D584" s="145"/>
      <c r="E584" s="251" t="s">
        <v>128</v>
      </c>
      <c r="F584" s="408">
        <v>1000000</v>
      </c>
      <c r="G584" s="253" t="s">
        <v>129</v>
      </c>
    </row>
    <row r="585" spans="2:7" ht="16.5" hidden="1" customHeight="1">
      <c r="B585" s="211">
        <v>44382</v>
      </c>
      <c r="C585" s="251" t="s">
        <v>127</v>
      </c>
      <c r="D585" s="145"/>
      <c r="E585" s="251" t="s">
        <v>128</v>
      </c>
      <c r="F585" s="408">
        <v>100000</v>
      </c>
      <c r="G585" s="253" t="s">
        <v>129</v>
      </c>
    </row>
    <row r="586" spans="2:7" ht="16.5" hidden="1" customHeight="1">
      <c r="B586" s="211">
        <v>44382</v>
      </c>
      <c r="C586" s="251" t="s">
        <v>127</v>
      </c>
      <c r="D586" s="145"/>
      <c r="E586" s="251" t="s">
        <v>128</v>
      </c>
      <c r="F586" s="408">
        <v>100000</v>
      </c>
      <c r="G586" s="253" t="s">
        <v>129</v>
      </c>
    </row>
    <row r="587" spans="2:7" ht="16.5" hidden="1" customHeight="1">
      <c r="B587" s="211">
        <v>44382</v>
      </c>
      <c r="C587" s="251" t="s">
        <v>127</v>
      </c>
      <c r="D587" s="145"/>
      <c r="E587" s="251" t="s">
        <v>128</v>
      </c>
      <c r="F587" s="408">
        <v>325000</v>
      </c>
      <c r="G587" s="253" t="s">
        <v>129</v>
      </c>
    </row>
    <row r="588" spans="2:7" ht="16.5" hidden="1" customHeight="1">
      <c r="B588" s="211">
        <v>44383</v>
      </c>
      <c r="C588" s="251" t="s">
        <v>127</v>
      </c>
      <c r="D588" s="145"/>
      <c r="E588" s="251" t="s">
        <v>128</v>
      </c>
      <c r="F588" s="408">
        <v>10000</v>
      </c>
      <c r="G588" s="253" t="s">
        <v>129</v>
      </c>
    </row>
    <row r="589" spans="2:7" ht="16.5" hidden="1" customHeight="1">
      <c r="B589" s="211">
        <v>44384</v>
      </c>
      <c r="C589" s="251" t="s">
        <v>127</v>
      </c>
      <c r="D589" s="145"/>
      <c r="E589" s="251" t="s">
        <v>128</v>
      </c>
      <c r="F589" s="408">
        <v>485000</v>
      </c>
      <c r="G589" s="253" t="s">
        <v>129</v>
      </c>
    </row>
    <row r="590" spans="2:7" ht="16.5" hidden="1" customHeight="1">
      <c r="B590" s="211">
        <v>44385</v>
      </c>
      <c r="C590" s="251" t="s">
        <v>127</v>
      </c>
      <c r="D590" s="145"/>
      <c r="E590" s="251" t="s">
        <v>128</v>
      </c>
      <c r="F590" s="408">
        <v>20000</v>
      </c>
      <c r="G590" s="253" t="s">
        <v>129</v>
      </c>
    </row>
    <row r="591" spans="2:7" ht="16.5" hidden="1" customHeight="1">
      <c r="B591" s="211">
        <v>44386</v>
      </c>
      <c r="C591" s="251" t="s">
        <v>127</v>
      </c>
      <c r="D591" s="145"/>
      <c r="E591" s="251" t="s">
        <v>128</v>
      </c>
      <c r="F591" s="408">
        <v>20000</v>
      </c>
      <c r="G591" s="253" t="s">
        <v>129</v>
      </c>
    </row>
    <row r="592" spans="2:7" ht="16.5" hidden="1" customHeight="1">
      <c r="B592" s="211">
        <v>44386</v>
      </c>
      <c r="C592" s="251" t="s">
        <v>127</v>
      </c>
      <c r="D592" s="145"/>
      <c r="E592" s="251" t="s">
        <v>128</v>
      </c>
      <c r="F592" s="408">
        <v>20000</v>
      </c>
      <c r="G592" s="253" t="s">
        <v>129</v>
      </c>
    </row>
    <row r="593" spans="2:7" ht="16.5" hidden="1" customHeight="1">
      <c r="B593" s="211">
        <v>44389</v>
      </c>
      <c r="C593" s="251" t="s">
        <v>127</v>
      </c>
      <c r="D593" s="145"/>
      <c r="E593" s="251" t="s">
        <v>128</v>
      </c>
      <c r="F593" s="408">
        <v>50000</v>
      </c>
      <c r="G593" s="253" t="s">
        <v>129</v>
      </c>
    </row>
    <row r="594" spans="2:7" ht="16.5" hidden="1" customHeight="1">
      <c r="B594" s="211">
        <v>44389</v>
      </c>
      <c r="C594" s="251" t="s">
        <v>127</v>
      </c>
      <c r="D594" s="145"/>
      <c r="E594" s="251" t="s">
        <v>128</v>
      </c>
      <c r="F594" s="408">
        <v>10000</v>
      </c>
      <c r="G594" s="253" t="s">
        <v>129</v>
      </c>
    </row>
    <row r="595" spans="2:7" ht="16.5" hidden="1" customHeight="1">
      <c r="B595" s="211">
        <v>44389</v>
      </c>
      <c r="C595" s="251" t="s">
        <v>127</v>
      </c>
      <c r="D595" s="145"/>
      <c r="E595" s="251" t="s">
        <v>128</v>
      </c>
      <c r="F595" s="408">
        <v>10000</v>
      </c>
      <c r="G595" s="253" t="s">
        <v>129</v>
      </c>
    </row>
    <row r="596" spans="2:7" ht="16.5" hidden="1" customHeight="1">
      <c r="B596" s="211">
        <v>44390</v>
      </c>
      <c r="C596" s="251" t="s">
        <v>127</v>
      </c>
      <c r="D596" s="145"/>
      <c r="E596" s="251" t="s">
        <v>128</v>
      </c>
      <c r="F596" s="408">
        <v>50000</v>
      </c>
      <c r="G596" s="253" t="s">
        <v>129</v>
      </c>
    </row>
    <row r="597" spans="2:7" ht="16.5" hidden="1" customHeight="1">
      <c r="B597" s="211">
        <v>44391</v>
      </c>
      <c r="C597" s="251" t="s">
        <v>127</v>
      </c>
      <c r="D597" s="145"/>
      <c r="E597" s="251" t="s">
        <v>128</v>
      </c>
      <c r="F597" s="408">
        <v>85000</v>
      </c>
      <c r="G597" s="253" t="s">
        <v>129</v>
      </c>
    </row>
    <row r="598" spans="2:7" ht="16.5" hidden="1" customHeight="1">
      <c r="B598" s="211">
        <v>44396</v>
      </c>
      <c r="C598" s="251" t="s">
        <v>127</v>
      </c>
      <c r="D598" s="145"/>
      <c r="E598" s="251" t="s">
        <v>128</v>
      </c>
      <c r="F598" s="408">
        <v>1285000</v>
      </c>
      <c r="G598" s="253" t="s">
        <v>129</v>
      </c>
    </row>
    <row r="599" spans="2:7" ht="16.5" hidden="1" customHeight="1">
      <c r="B599" s="211">
        <v>44397</v>
      </c>
      <c r="C599" s="251" t="s">
        <v>127</v>
      </c>
      <c r="D599" s="145"/>
      <c r="E599" s="251" t="s">
        <v>128</v>
      </c>
      <c r="F599" s="408">
        <v>10000</v>
      </c>
      <c r="G599" s="253" t="s">
        <v>129</v>
      </c>
    </row>
    <row r="600" spans="2:7" ht="16.5" hidden="1" customHeight="1">
      <c r="B600" s="211">
        <v>44397</v>
      </c>
      <c r="C600" s="251" t="s">
        <v>127</v>
      </c>
      <c r="D600" s="145"/>
      <c r="E600" s="251" t="s">
        <v>128</v>
      </c>
      <c r="F600" s="408">
        <v>20000</v>
      </c>
      <c r="G600" s="253" t="s">
        <v>129</v>
      </c>
    </row>
    <row r="601" spans="2:7" ht="16.5" hidden="1" customHeight="1">
      <c r="B601" s="211">
        <v>44397</v>
      </c>
      <c r="C601" s="251" t="s">
        <v>127</v>
      </c>
      <c r="D601" s="145"/>
      <c r="E601" s="251" t="s">
        <v>128</v>
      </c>
      <c r="F601" s="408">
        <v>20000</v>
      </c>
      <c r="G601" s="253" t="s">
        <v>129</v>
      </c>
    </row>
    <row r="602" spans="2:7" ht="16.5" hidden="1" customHeight="1">
      <c r="B602" s="211">
        <v>44398</v>
      </c>
      <c r="C602" s="251" t="s">
        <v>127</v>
      </c>
      <c r="D602" s="145"/>
      <c r="E602" s="251" t="s">
        <v>128</v>
      </c>
      <c r="F602" s="408">
        <v>100000</v>
      </c>
      <c r="G602" s="253" t="s">
        <v>129</v>
      </c>
    </row>
    <row r="603" spans="2:7" ht="16.5" hidden="1" customHeight="1">
      <c r="B603" s="211">
        <v>44398</v>
      </c>
      <c r="C603" s="251" t="s">
        <v>127</v>
      </c>
      <c r="D603" s="145"/>
      <c r="E603" s="251" t="s">
        <v>128</v>
      </c>
      <c r="F603" s="408">
        <v>30000</v>
      </c>
      <c r="G603" s="253" t="s">
        <v>129</v>
      </c>
    </row>
    <row r="604" spans="2:7" ht="16.5" hidden="1" customHeight="1">
      <c r="B604" s="211">
        <v>44398</v>
      </c>
      <c r="C604" s="251" t="s">
        <v>127</v>
      </c>
      <c r="D604" s="145"/>
      <c r="E604" s="251" t="s">
        <v>128</v>
      </c>
      <c r="F604" s="408">
        <v>1800000</v>
      </c>
      <c r="G604" s="253" t="s">
        <v>129</v>
      </c>
    </row>
    <row r="605" spans="2:7" ht="16.5" hidden="1" customHeight="1">
      <c r="B605" s="211">
        <v>44398</v>
      </c>
      <c r="C605" s="251" t="s">
        <v>127</v>
      </c>
      <c r="D605" s="145"/>
      <c r="E605" s="251" t="s">
        <v>128</v>
      </c>
      <c r="F605" s="408">
        <v>10000</v>
      </c>
      <c r="G605" s="253" t="s">
        <v>129</v>
      </c>
    </row>
    <row r="606" spans="2:7" ht="16.5" hidden="1" customHeight="1">
      <c r="B606" s="211">
        <v>44398</v>
      </c>
      <c r="C606" s="251" t="s">
        <v>127</v>
      </c>
      <c r="D606" s="145"/>
      <c r="E606" s="251" t="s">
        <v>128</v>
      </c>
      <c r="F606" s="408">
        <v>10000</v>
      </c>
      <c r="G606" s="253" t="s">
        <v>129</v>
      </c>
    </row>
    <row r="607" spans="2:7" ht="16.5" hidden="1" customHeight="1">
      <c r="B607" s="211">
        <v>44398</v>
      </c>
      <c r="C607" s="251" t="s">
        <v>127</v>
      </c>
      <c r="D607" s="145"/>
      <c r="E607" s="251" t="s">
        <v>128</v>
      </c>
      <c r="F607" s="408">
        <v>10000</v>
      </c>
      <c r="G607" s="253" t="s">
        <v>129</v>
      </c>
    </row>
    <row r="608" spans="2:7" ht="16.5" hidden="1" customHeight="1">
      <c r="B608" s="211">
        <v>44398</v>
      </c>
      <c r="C608" s="251" t="s">
        <v>127</v>
      </c>
      <c r="D608" s="145"/>
      <c r="E608" s="251" t="s">
        <v>128</v>
      </c>
      <c r="F608" s="408">
        <v>10000</v>
      </c>
      <c r="G608" s="253" t="s">
        <v>129</v>
      </c>
    </row>
    <row r="609" spans="2:7" ht="16.5" hidden="1" customHeight="1">
      <c r="B609" s="211">
        <v>44398</v>
      </c>
      <c r="C609" s="251" t="s">
        <v>127</v>
      </c>
      <c r="D609" s="145"/>
      <c r="E609" s="251" t="s">
        <v>128</v>
      </c>
      <c r="F609" s="408">
        <v>10000</v>
      </c>
      <c r="G609" s="253" t="s">
        <v>129</v>
      </c>
    </row>
    <row r="610" spans="2:7" ht="16.5" hidden="1" customHeight="1">
      <c r="B610" s="211">
        <v>44398</v>
      </c>
      <c r="C610" s="251" t="s">
        <v>127</v>
      </c>
      <c r="D610" s="145"/>
      <c r="E610" s="251" t="s">
        <v>128</v>
      </c>
      <c r="F610" s="408">
        <v>200000</v>
      </c>
      <c r="G610" s="253" t="s">
        <v>129</v>
      </c>
    </row>
    <row r="611" spans="2:7" ht="16.5" hidden="1" customHeight="1">
      <c r="B611" s="211">
        <v>44398</v>
      </c>
      <c r="C611" s="251" t="s">
        <v>127</v>
      </c>
      <c r="D611" s="145"/>
      <c r="E611" s="251" t="s">
        <v>128</v>
      </c>
      <c r="F611" s="408">
        <v>1000000</v>
      </c>
      <c r="G611" s="253" t="s">
        <v>129</v>
      </c>
    </row>
    <row r="612" spans="2:7" ht="16.5" hidden="1" customHeight="1">
      <c r="B612" s="211">
        <v>44399</v>
      </c>
      <c r="C612" s="251" t="s">
        <v>127</v>
      </c>
      <c r="D612" s="145"/>
      <c r="E612" s="251" t="s">
        <v>128</v>
      </c>
      <c r="F612" s="408">
        <v>270000</v>
      </c>
      <c r="G612" s="253" t="s">
        <v>129</v>
      </c>
    </row>
    <row r="613" spans="2:7" ht="16.5" hidden="1" customHeight="1">
      <c r="B613" s="211">
        <v>44400</v>
      </c>
      <c r="C613" s="251" t="s">
        <v>127</v>
      </c>
      <c r="D613" s="145"/>
      <c r="E613" s="251" t="s">
        <v>128</v>
      </c>
      <c r="F613" s="408">
        <v>70000</v>
      </c>
      <c r="G613" s="253" t="s">
        <v>129</v>
      </c>
    </row>
    <row r="614" spans="2:7" ht="16.5" hidden="1" customHeight="1">
      <c r="B614" s="211">
        <v>44402</v>
      </c>
      <c r="C614" s="251" t="s">
        <v>127</v>
      </c>
      <c r="D614" s="145"/>
      <c r="E614" s="251" t="s">
        <v>128</v>
      </c>
      <c r="F614" s="408">
        <v>10000</v>
      </c>
      <c r="G614" s="253" t="s">
        <v>129</v>
      </c>
    </row>
    <row r="615" spans="2:7" ht="16.5" hidden="1" customHeight="1">
      <c r="B615" s="211">
        <v>44403</v>
      </c>
      <c r="C615" s="251" t="s">
        <v>127</v>
      </c>
      <c r="D615" s="145"/>
      <c r="E615" s="251" t="s">
        <v>128</v>
      </c>
      <c r="F615" s="408">
        <v>30000</v>
      </c>
      <c r="G615" s="253" t="s">
        <v>129</v>
      </c>
    </row>
    <row r="616" spans="2:7" ht="16.5" hidden="1" customHeight="1">
      <c r="B616" s="211">
        <v>44405</v>
      </c>
      <c r="C616" s="251" t="s">
        <v>127</v>
      </c>
      <c r="D616" s="145"/>
      <c r="E616" s="251" t="s">
        <v>128</v>
      </c>
      <c r="F616" s="408">
        <v>1335000</v>
      </c>
      <c r="G616" s="253" t="s">
        <v>129</v>
      </c>
    </row>
    <row r="617" spans="2:7" ht="16.5" hidden="1" customHeight="1">
      <c r="B617" s="211">
        <v>44406</v>
      </c>
      <c r="C617" s="251" t="s">
        <v>127</v>
      </c>
      <c r="D617" s="145"/>
      <c r="E617" s="251" t="s">
        <v>128</v>
      </c>
      <c r="F617" s="408">
        <v>10000</v>
      </c>
      <c r="G617" s="253" t="s">
        <v>129</v>
      </c>
    </row>
    <row r="618" spans="2:7" ht="16.5" hidden="1" customHeight="1">
      <c r="B618" s="211">
        <v>44406</v>
      </c>
      <c r="C618" s="251" t="s">
        <v>127</v>
      </c>
      <c r="D618" s="145"/>
      <c r="E618" s="251" t="s">
        <v>128</v>
      </c>
      <c r="F618" s="408">
        <v>10000</v>
      </c>
      <c r="G618" s="253" t="s">
        <v>129</v>
      </c>
    </row>
    <row r="619" spans="2:7" ht="16.5" hidden="1" customHeight="1">
      <c r="B619" s="211">
        <v>44407</v>
      </c>
      <c r="C619" s="251" t="s">
        <v>127</v>
      </c>
      <c r="D619" s="145"/>
      <c r="E619" s="251" t="s">
        <v>128</v>
      </c>
      <c r="F619" s="408">
        <v>20000</v>
      </c>
      <c r="G619" s="253" t="s">
        <v>129</v>
      </c>
    </row>
    <row r="620" spans="2:7" ht="16.5" hidden="1" customHeight="1">
      <c r="B620" s="211">
        <v>44407</v>
      </c>
      <c r="C620" s="251" t="s">
        <v>127</v>
      </c>
      <c r="D620" s="145"/>
      <c r="E620" s="251" t="s">
        <v>128</v>
      </c>
      <c r="F620" s="408">
        <v>10000</v>
      </c>
      <c r="G620" s="253" t="s">
        <v>129</v>
      </c>
    </row>
    <row r="621" spans="2:7" ht="17.25" hidden="1" customHeight="1" thickBot="1">
      <c r="B621" s="53">
        <v>44408</v>
      </c>
      <c r="C621" s="264" t="s">
        <v>127</v>
      </c>
      <c r="D621" s="266"/>
      <c r="E621" s="462" t="s">
        <v>128</v>
      </c>
      <c r="F621" s="408">
        <v>10000</v>
      </c>
      <c r="G621" s="271" t="s">
        <v>129</v>
      </c>
    </row>
    <row r="622" spans="2:7" ht="16.5" hidden="1" customHeight="1">
      <c r="B622" s="317">
        <v>44409</v>
      </c>
      <c r="C622" s="319" t="s">
        <v>127</v>
      </c>
      <c r="D622" s="256"/>
      <c r="E622" s="319" t="s">
        <v>128</v>
      </c>
      <c r="F622" s="428">
        <v>30000</v>
      </c>
      <c r="G622" s="261" t="s">
        <v>129</v>
      </c>
    </row>
    <row r="623" spans="2:7" ht="16.5" hidden="1" customHeight="1">
      <c r="B623" s="211">
        <v>44409</v>
      </c>
      <c r="C623" s="251" t="s">
        <v>127</v>
      </c>
      <c r="D623" s="145"/>
      <c r="E623" s="251" t="s">
        <v>128</v>
      </c>
      <c r="F623" s="408">
        <v>30000</v>
      </c>
      <c r="G623" s="253" t="s">
        <v>129</v>
      </c>
    </row>
    <row r="624" spans="2:7" ht="16.5" hidden="1" customHeight="1">
      <c r="B624" s="211">
        <v>44410</v>
      </c>
      <c r="C624" s="251" t="s">
        <v>127</v>
      </c>
      <c r="D624" s="145"/>
      <c r="E624" s="251" t="s">
        <v>128</v>
      </c>
      <c r="F624" s="408">
        <v>50000</v>
      </c>
      <c r="G624" s="253" t="s">
        <v>129</v>
      </c>
    </row>
    <row r="625" spans="2:7" ht="16.5" hidden="1" customHeight="1">
      <c r="B625" s="211">
        <v>44410</v>
      </c>
      <c r="C625" s="251" t="s">
        <v>127</v>
      </c>
      <c r="D625" s="145"/>
      <c r="E625" s="251" t="s">
        <v>128</v>
      </c>
      <c r="F625" s="408">
        <v>10000</v>
      </c>
      <c r="G625" s="253" t="s">
        <v>129</v>
      </c>
    </row>
    <row r="626" spans="2:7" ht="16.5" hidden="1" customHeight="1">
      <c r="B626" s="211">
        <v>44410</v>
      </c>
      <c r="C626" s="251" t="s">
        <v>127</v>
      </c>
      <c r="D626" s="145"/>
      <c r="E626" s="251" t="s">
        <v>128</v>
      </c>
      <c r="F626" s="408">
        <v>40000</v>
      </c>
      <c r="G626" s="253" t="s">
        <v>129</v>
      </c>
    </row>
    <row r="627" spans="2:7" ht="16.5" hidden="1" customHeight="1">
      <c r="B627" s="211">
        <v>44412</v>
      </c>
      <c r="C627" s="251" t="s">
        <v>127</v>
      </c>
      <c r="D627" s="145"/>
      <c r="E627" s="251" t="s">
        <v>128</v>
      </c>
      <c r="F627" s="408">
        <v>100000</v>
      </c>
      <c r="G627" s="253" t="s">
        <v>129</v>
      </c>
    </row>
    <row r="628" spans="2:7" ht="16.5" hidden="1" customHeight="1">
      <c r="B628" s="211">
        <v>44412</v>
      </c>
      <c r="C628" s="251" t="s">
        <v>127</v>
      </c>
      <c r="D628" s="145"/>
      <c r="E628" s="251" t="s">
        <v>128</v>
      </c>
      <c r="F628" s="408">
        <v>270000</v>
      </c>
      <c r="G628" s="253" t="s">
        <v>129</v>
      </c>
    </row>
    <row r="629" spans="2:7" ht="16.5" hidden="1" customHeight="1">
      <c r="B629" s="211">
        <v>44413</v>
      </c>
      <c r="C629" s="251" t="s">
        <v>127</v>
      </c>
      <c r="D629" s="145"/>
      <c r="E629" s="251" t="s">
        <v>128</v>
      </c>
      <c r="F629" s="408">
        <v>100000</v>
      </c>
      <c r="G629" s="253" t="s">
        <v>129</v>
      </c>
    </row>
    <row r="630" spans="2:7" ht="16.5" hidden="1" customHeight="1">
      <c r="B630" s="211">
        <v>44414</v>
      </c>
      <c r="C630" s="251" t="s">
        <v>127</v>
      </c>
      <c r="D630" s="145"/>
      <c r="E630" s="251" t="s">
        <v>128</v>
      </c>
      <c r="F630" s="408">
        <v>40000</v>
      </c>
      <c r="G630" s="253" t="s">
        <v>129</v>
      </c>
    </row>
    <row r="631" spans="2:7" ht="16.5" hidden="1" customHeight="1">
      <c r="B631" s="211">
        <v>44417</v>
      </c>
      <c r="C631" s="251" t="s">
        <v>127</v>
      </c>
      <c r="D631" s="145"/>
      <c r="E631" s="251" t="s">
        <v>128</v>
      </c>
      <c r="F631" s="408">
        <v>475000</v>
      </c>
      <c r="G631" s="253" t="s">
        <v>129</v>
      </c>
    </row>
    <row r="632" spans="2:7" ht="16.5" hidden="1" customHeight="1">
      <c r="B632" s="211">
        <v>44418</v>
      </c>
      <c r="C632" s="251" t="s">
        <v>127</v>
      </c>
      <c r="D632" s="145"/>
      <c r="E632" s="251" t="s">
        <v>128</v>
      </c>
      <c r="F632" s="408">
        <v>50000</v>
      </c>
      <c r="G632" s="253" t="s">
        <v>129</v>
      </c>
    </row>
    <row r="633" spans="2:7" ht="16.5" hidden="1" customHeight="1">
      <c r="B633" s="211">
        <v>44418</v>
      </c>
      <c r="C633" s="251" t="s">
        <v>127</v>
      </c>
      <c r="D633" s="145"/>
      <c r="E633" s="251" t="s">
        <v>128</v>
      </c>
      <c r="F633" s="408">
        <v>10000</v>
      </c>
      <c r="G633" s="253" t="s">
        <v>129</v>
      </c>
    </row>
    <row r="634" spans="2:7" ht="16.5" hidden="1" customHeight="1">
      <c r="B634" s="211">
        <v>44418</v>
      </c>
      <c r="C634" s="251" t="s">
        <v>127</v>
      </c>
      <c r="D634" s="145"/>
      <c r="E634" s="251" t="s">
        <v>128</v>
      </c>
      <c r="F634" s="408">
        <v>10000</v>
      </c>
      <c r="G634" s="253" t="s">
        <v>129</v>
      </c>
    </row>
    <row r="635" spans="2:7" ht="16.5" hidden="1" customHeight="1">
      <c r="B635" s="211">
        <v>44419</v>
      </c>
      <c r="C635" s="251" t="s">
        <v>127</v>
      </c>
      <c r="D635" s="145"/>
      <c r="E635" s="251" t="s">
        <v>128</v>
      </c>
      <c r="F635" s="408">
        <v>20000</v>
      </c>
      <c r="G635" s="253" t="s">
        <v>129</v>
      </c>
    </row>
    <row r="636" spans="2:7" ht="16.5" hidden="1" customHeight="1">
      <c r="B636" s="211">
        <v>44420</v>
      </c>
      <c r="C636" s="251" t="s">
        <v>127</v>
      </c>
      <c r="D636" s="145"/>
      <c r="E636" s="251" t="s">
        <v>128</v>
      </c>
      <c r="F636" s="408">
        <v>80000</v>
      </c>
      <c r="G636" s="253" t="s">
        <v>129</v>
      </c>
    </row>
    <row r="637" spans="2:7" ht="16.5" hidden="1" customHeight="1">
      <c r="B637" s="211">
        <v>44421</v>
      </c>
      <c r="C637" s="251" t="s">
        <v>127</v>
      </c>
      <c r="D637" s="145"/>
      <c r="E637" s="251" t="s">
        <v>128</v>
      </c>
      <c r="F637" s="408">
        <v>10000</v>
      </c>
      <c r="G637" s="253" t="s">
        <v>129</v>
      </c>
    </row>
    <row r="638" spans="2:7" ht="16.5" hidden="1" customHeight="1">
      <c r="B638" s="211">
        <v>44425</v>
      </c>
      <c r="C638" s="251" t="s">
        <v>127</v>
      </c>
      <c r="D638" s="145"/>
      <c r="E638" s="251" t="s">
        <v>128</v>
      </c>
      <c r="F638" s="408">
        <v>20000</v>
      </c>
      <c r="G638" s="253" t="s">
        <v>129</v>
      </c>
    </row>
    <row r="639" spans="2:7" ht="16.5" hidden="1" customHeight="1">
      <c r="B639" s="211">
        <v>44425</v>
      </c>
      <c r="C639" s="251" t="s">
        <v>127</v>
      </c>
      <c r="D639" s="145"/>
      <c r="E639" s="251" t="s">
        <v>128</v>
      </c>
      <c r="F639" s="408">
        <v>5000</v>
      </c>
      <c r="G639" s="253" t="s">
        <v>129</v>
      </c>
    </row>
    <row r="640" spans="2:7" ht="16.5" hidden="1" customHeight="1">
      <c r="B640" s="211">
        <v>44425</v>
      </c>
      <c r="C640" s="251" t="s">
        <v>127</v>
      </c>
      <c r="D640" s="145"/>
      <c r="E640" s="251" t="s">
        <v>128</v>
      </c>
      <c r="F640" s="408">
        <v>3500000</v>
      </c>
      <c r="G640" s="253" t="s">
        <v>129</v>
      </c>
    </row>
    <row r="641" spans="2:7" ht="16.5" hidden="1" customHeight="1">
      <c r="B641" s="211">
        <v>44427</v>
      </c>
      <c r="C641" s="251" t="s">
        <v>127</v>
      </c>
      <c r="D641" s="145"/>
      <c r="E641" s="251" t="s">
        <v>128</v>
      </c>
      <c r="F641" s="408">
        <v>1195000</v>
      </c>
      <c r="G641" s="253" t="s">
        <v>129</v>
      </c>
    </row>
    <row r="642" spans="2:7" ht="16.5" hidden="1" customHeight="1">
      <c r="B642" s="211">
        <v>44427</v>
      </c>
      <c r="C642" s="251" t="s">
        <v>127</v>
      </c>
      <c r="D642" s="145"/>
      <c r="E642" s="251" t="s">
        <v>128</v>
      </c>
      <c r="F642" s="408">
        <v>10000</v>
      </c>
      <c r="G642" s="253" t="s">
        <v>129</v>
      </c>
    </row>
    <row r="643" spans="2:7" ht="16.5" hidden="1" customHeight="1">
      <c r="B643" s="211">
        <v>44428</v>
      </c>
      <c r="C643" s="251" t="s">
        <v>127</v>
      </c>
      <c r="D643" s="145"/>
      <c r="E643" s="251" t="s">
        <v>128</v>
      </c>
      <c r="F643" s="408">
        <v>20000</v>
      </c>
      <c r="G643" s="253" t="s">
        <v>129</v>
      </c>
    </row>
    <row r="644" spans="2:7" ht="16.5" hidden="1" customHeight="1">
      <c r="B644" s="211">
        <v>44428</v>
      </c>
      <c r="C644" s="251" t="s">
        <v>127</v>
      </c>
      <c r="D644" s="145"/>
      <c r="E644" s="251" t="s">
        <v>128</v>
      </c>
      <c r="F644" s="408">
        <v>20000</v>
      </c>
      <c r="G644" s="253" t="s">
        <v>129</v>
      </c>
    </row>
    <row r="645" spans="2:7" ht="16.5" hidden="1" customHeight="1">
      <c r="B645" s="211">
        <v>44431</v>
      </c>
      <c r="C645" s="251" t="s">
        <v>127</v>
      </c>
      <c r="D645" s="145"/>
      <c r="E645" s="251" t="s">
        <v>128</v>
      </c>
      <c r="F645" s="408">
        <v>270000</v>
      </c>
      <c r="G645" s="253" t="s">
        <v>129</v>
      </c>
    </row>
    <row r="646" spans="2:7" ht="16.5" hidden="1" customHeight="1">
      <c r="B646" s="211">
        <v>44432</v>
      </c>
      <c r="C646" s="251" t="s">
        <v>127</v>
      </c>
      <c r="D646" s="145"/>
      <c r="E646" s="251" t="s">
        <v>128</v>
      </c>
      <c r="F646" s="408">
        <v>100000</v>
      </c>
      <c r="G646" s="253" t="s">
        <v>129</v>
      </c>
    </row>
    <row r="647" spans="2:7" ht="16.5" hidden="1" customHeight="1">
      <c r="B647" s="211">
        <v>44433</v>
      </c>
      <c r="C647" s="251" t="s">
        <v>127</v>
      </c>
      <c r="D647" s="145"/>
      <c r="E647" s="251" t="s">
        <v>128</v>
      </c>
      <c r="F647" s="408">
        <v>100000</v>
      </c>
      <c r="G647" s="253" t="s">
        <v>129</v>
      </c>
    </row>
    <row r="648" spans="2:7" ht="16.5" hidden="1" customHeight="1">
      <c r="B648" s="211">
        <v>44435</v>
      </c>
      <c r="C648" s="251" t="s">
        <v>127</v>
      </c>
      <c r="D648" s="145"/>
      <c r="E648" s="251" t="s">
        <v>128</v>
      </c>
      <c r="F648" s="408">
        <v>1280000</v>
      </c>
      <c r="G648" s="253" t="s">
        <v>129</v>
      </c>
    </row>
    <row r="649" spans="2:7" ht="16.5" hidden="1" customHeight="1">
      <c r="B649" s="211">
        <v>44438</v>
      </c>
      <c r="C649" s="251" t="s">
        <v>127</v>
      </c>
      <c r="D649" s="145"/>
      <c r="E649" s="251" t="s">
        <v>128</v>
      </c>
      <c r="F649" s="408">
        <v>10000</v>
      </c>
      <c r="G649" s="253" t="s">
        <v>129</v>
      </c>
    </row>
    <row r="650" spans="2:7" ht="16.5" hidden="1" customHeight="1">
      <c r="B650" s="211">
        <v>44438</v>
      </c>
      <c r="C650" s="251" t="s">
        <v>127</v>
      </c>
      <c r="D650" s="145"/>
      <c r="E650" s="251" t="s">
        <v>128</v>
      </c>
      <c r="F650" s="408">
        <v>60000</v>
      </c>
      <c r="G650" s="253" t="s">
        <v>129</v>
      </c>
    </row>
    <row r="651" spans="2:7" ht="16.5" hidden="1" customHeight="1">
      <c r="B651" s="211">
        <v>44439</v>
      </c>
      <c r="C651" s="251" t="s">
        <v>127</v>
      </c>
      <c r="D651" s="145"/>
      <c r="E651" s="251" t="s">
        <v>128</v>
      </c>
      <c r="F651" s="408">
        <v>50000</v>
      </c>
      <c r="G651" s="253" t="s">
        <v>129</v>
      </c>
    </row>
    <row r="652" spans="2:7" ht="16.5" hidden="1" customHeight="1">
      <c r="B652" s="211">
        <v>44439</v>
      </c>
      <c r="C652" s="251" t="s">
        <v>127</v>
      </c>
      <c r="D652" s="145"/>
      <c r="E652" s="251" t="s">
        <v>128</v>
      </c>
      <c r="F652" s="408">
        <v>10000</v>
      </c>
      <c r="G652" s="253" t="s">
        <v>129</v>
      </c>
    </row>
    <row r="653" spans="2:7" ht="17.25" hidden="1" customHeight="1" thickBot="1">
      <c r="B653" s="53">
        <v>44439</v>
      </c>
      <c r="C653" s="264" t="s">
        <v>127</v>
      </c>
      <c r="D653" s="268"/>
      <c r="E653" s="264" t="s">
        <v>128</v>
      </c>
      <c r="F653" s="408">
        <v>20000</v>
      </c>
      <c r="G653" s="271" t="s">
        <v>129</v>
      </c>
    </row>
    <row r="654" spans="2:7" ht="16.5" hidden="1" customHeight="1">
      <c r="B654" s="317">
        <v>44440</v>
      </c>
      <c r="C654" s="319" t="s">
        <v>127</v>
      </c>
      <c r="D654" s="256"/>
      <c r="E654" s="319" t="s">
        <v>128</v>
      </c>
      <c r="F654" s="472">
        <v>30000</v>
      </c>
      <c r="G654" s="261" t="s">
        <v>129</v>
      </c>
    </row>
    <row r="655" spans="2:7" ht="16.5" hidden="1" customHeight="1">
      <c r="B655" s="470">
        <v>44440</v>
      </c>
      <c r="C655" s="251" t="s">
        <v>127</v>
      </c>
      <c r="D655" s="145"/>
      <c r="E655" s="251" t="s">
        <v>128</v>
      </c>
      <c r="F655" s="473">
        <v>70000</v>
      </c>
      <c r="G655" s="253" t="s">
        <v>129</v>
      </c>
    </row>
    <row r="656" spans="2:7" ht="16.5" hidden="1" customHeight="1">
      <c r="B656" s="470">
        <v>44440</v>
      </c>
      <c r="C656" s="251" t="s">
        <v>127</v>
      </c>
      <c r="D656" s="145"/>
      <c r="E656" s="251" t="s">
        <v>128</v>
      </c>
      <c r="F656" s="473">
        <v>10000</v>
      </c>
      <c r="G656" s="253" t="s">
        <v>129</v>
      </c>
    </row>
    <row r="657" spans="2:7" ht="16.5" hidden="1" customHeight="1">
      <c r="B657" s="470">
        <v>44441</v>
      </c>
      <c r="C657" s="251" t="s">
        <v>127</v>
      </c>
      <c r="D657" s="145"/>
      <c r="E657" s="251" t="s">
        <v>128</v>
      </c>
      <c r="F657" s="473">
        <v>10000</v>
      </c>
      <c r="G657" s="253" t="s">
        <v>129</v>
      </c>
    </row>
    <row r="658" spans="2:7" ht="16.5" hidden="1" customHeight="1">
      <c r="B658" s="470">
        <v>44442</v>
      </c>
      <c r="C658" s="251" t="s">
        <v>127</v>
      </c>
      <c r="D658" s="145"/>
      <c r="E658" s="251" t="s">
        <v>128</v>
      </c>
      <c r="F658" s="473">
        <v>100000</v>
      </c>
      <c r="G658" s="253" t="s">
        <v>129</v>
      </c>
    </row>
    <row r="659" spans="2:7" ht="16.5" hidden="1" customHeight="1">
      <c r="B659" s="470">
        <v>44442</v>
      </c>
      <c r="C659" s="251" t="s">
        <v>127</v>
      </c>
      <c r="D659" s="145"/>
      <c r="E659" s="251" t="s">
        <v>128</v>
      </c>
      <c r="F659" s="473">
        <v>270000</v>
      </c>
      <c r="G659" s="253" t="s">
        <v>129</v>
      </c>
    </row>
    <row r="660" spans="2:7" ht="16.5" hidden="1" customHeight="1">
      <c r="B660" s="470">
        <v>44445</v>
      </c>
      <c r="C660" s="251" t="s">
        <v>127</v>
      </c>
      <c r="D660" s="145"/>
      <c r="E660" s="251" t="s">
        <v>128</v>
      </c>
      <c r="F660" s="473">
        <v>100000</v>
      </c>
      <c r="G660" s="253" t="s">
        <v>129</v>
      </c>
    </row>
    <row r="661" spans="2:7" ht="16.5" hidden="1" customHeight="1">
      <c r="B661" s="470">
        <v>44447</v>
      </c>
      <c r="C661" s="251" t="s">
        <v>127</v>
      </c>
      <c r="D661" s="145"/>
      <c r="E661" s="251" t="s">
        <v>128</v>
      </c>
      <c r="F661" s="473">
        <v>515000</v>
      </c>
      <c r="G661" s="253" t="s">
        <v>129</v>
      </c>
    </row>
    <row r="662" spans="2:7" ht="16.5" hidden="1" customHeight="1">
      <c r="B662" s="470">
        <v>44448</v>
      </c>
      <c r="C662" s="251" t="s">
        <v>127</v>
      </c>
      <c r="D662" s="145"/>
      <c r="E662" s="251" t="s">
        <v>128</v>
      </c>
      <c r="F662" s="473">
        <v>100000</v>
      </c>
      <c r="G662" s="253" t="s">
        <v>129</v>
      </c>
    </row>
    <row r="663" spans="2:7" ht="16.5" hidden="1" customHeight="1">
      <c r="B663" s="470">
        <v>44448</v>
      </c>
      <c r="C663" s="251" t="s">
        <v>127</v>
      </c>
      <c r="D663" s="145"/>
      <c r="E663" s="251" t="s">
        <v>128</v>
      </c>
      <c r="F663" s="473">
        <v>20000</v>
      </c>
      <c r="G663" s="253" t="s">
        <v>129</v>
      </c>
    </row>
    <row r="664" spans="2:7" ht="16.5" hidden="1" customHeight="1">
      <c r="B664" s="470">
        <v>44449</v>
      </c>
      <c r="C664" s="251" t="s">
        <v>127</v>
      </c>
      <c r="D664" s="145"/>
      <c r="E664" s="251" t="s">
        <v>128</v>
      </c>
      <c r="F664" s="473">
        <v>50000</v>
      </c>
      <c r="G664" s="253" t="s">
        <v>129</v>
      </c>
    </row>
    <row r="665" spans="2:7" ht="16.5" hidden="1" customHeight="1">
      <c r="B665" s="470">
        <v>44449</v>
      </c>
      <c r="C665" s="251" t="s">
        <v>127</v>
      </c>
      <c r="D665" s="145"/>
      <c r="E665" s="251" t="s">
        <v>128</v>
      </c>
      <c r="F665" s="473">
        <v>10000</v>
      </c>
      <c r="G665" s="253" t="s">
        <v>129</v>
      </c>
    </row>
    <row r="666" spans="2:7" ht="16.5" hidden="1" customHeight="1">
      <c r="B666" s="470">
        <v>44449</v>
      </c>
      <c r="C666" s="251" t="s">
        <v>127</v>
      </c>
      <c r="D666" s="145"/>
      <c r="E666" s="251" t="s">
        <v>128</v>
      </c>
      <c r="F666" s="473">
        <v>20000</v>
      </c>
      <c r="G666" s="253" t="s">
        <v>129</v>
      </c>
    </row>
    <row r="667" spans="2:7" ht="16.5" hidden="1" customHeight="1">
      <c r="B667" s="470">
        <v>44449</v>
      </c>
      <c r="C667" s="251" t="s">
        <v>127</v>
      </c>
      <c r="D667" s="145"/>
      <c r="E667" s="251" t="s">
        <v>128</v>
      </c>
      <c r="F667" s="473">
        <v>10000</v>
      </c>
      <c r="G667" s="253" t="s">
        <v>129</v>
      </c>
    </row>
    <row r="668" spans="2:7" ht="16.5" hidden="1" customHeight="1">
      <c r="B668" s="470">
        <v>44452</v>
      </c>
      <c r="C668" s="251" t="s">
        <v>127</v>
      </c>
      <c r="D668" s="145"/>
      <c r="E668" s="251" t="s">
        <v>128</v>
      </c>
      <c r="F668" s="473">
        <v>80000</v>
      </c>
      <c r="G668" s="253" t="s">
        <v>129</v>
      </c>
    </row>
    <row r="669" spans="2:7" ht="16.5" hidden="1" customHeight="1">
      <c r="B669" s="470">
        <v>44454</v>
      </c>
      <c r="C669" s="251" t="s">
        <v>127</v>
      </c>
      <c r="D669" s="145"/>
      <c r="E669" s="251" t="s">
        <v>128</v>
      </c>
      <c r="F669" s="473">
        <v>5000</v>
      </c>
      <c r="G669" s="253" t="s">
        <v>129</v>
      </c>
    </row>
    <row r="670" spans="2:7" ht="16.5" hidden="1" customHeight="1">
      <c r="B670" s="470">
        <v>44455</v>
      </c>
      <c r="C670" s="251" t="s">
        <v>127</v>
      </c>
      <c r="D670" s="145"/>
      <c r="E670" s="251" t="s">
        <v>128</v>
      </c>
      <c r="F670" s="473">
        <v>100000</v>
      </c>
      <c r="G670" s="253" t="s">
        <v>129</v>
      </c>
    </row>
    <row r="671" spans="2:7" ht="16.5" hidden="1" customHeight="1">
      <c r="B671" s="470">
        <v>44455</v>
      </c>
      <c r="C671" s="251" t="s">
        <v>127</v>
      </c>
      <c r="D671" s="145"/>
      <c r="E671" s="251" t="s">
        <v>128</v>
      </c>
      <c r="F671" s="473">
        <v>10000</v>
      </c>
      <c r="G671" s="253" t="s">
        <v>129</v>
      </c>
    </row>
    <row r="672" spans="2:7" ht="16.5" hidden="1" customHeight="1">
      <c r="B672" s="470">
        <v>44456</v>
      </c>
      <c r="C672" s="251" t="s">
        <v>127</v>
      </c>
      <c r="D672" s="145"/>
      <c r="E672" s="251" t="s">
        <v>128</v>
      </c>
      <c r="F672" s="473">
        <v>1155000</v>
      </c>
      <c r="G672" s="253" t="s">
        <v>129</v>
      </c>
    </row>
    <row r="673" spans="2:7" ht="16.5" hidden="1" customHeight="1">
      <c r="B673" s="470">
        <v>44462</v>
      </c>
      <c r="C673" s="251" t="s">
        <v>127</v>
      </c>
      <c r="D673" s="145"/>
      <c r="E673" s="251" t="s">
        <v>128</v>
      </c>
      <c r="F673" s="473">
        <v>10000</v>
      </c>
      <c r="G673" s="253" t="s">
        <v>129</v>
      </c>
    </row>
    <row r="674" spans="2:7" ht="16.5" hidden="1" customHeight="1">
      <c r="B674" s="470">
        <v>44462</v>
      </c>
      <c r="C674" s="251" t="s">
        <v>127</v>
      </c>
      <c r="D674" s="145"/>
      <c r="E674" s="251" t="s">
        <v>128</v>
      </c>
      <c r="F674" s="473">
        <v>20000</v>
      </c>
      <c r="G674" s="253" t="s">
        <v>129</v>
      </c>
    </row>
    <row r="675" spans="2:7" ht="16.5" hidden="1" customHeight="1">
      <c r="B675" s="470">
        <v>44462</v>
      </c>
      <c r="C675" s="251" t="s">
        <v>127</v>
      </c>
      <c r="D675" s="145"/>
      <c r="E675" s="251" t="s">
        <v>128</v>
      </c>
      <c r="F675" s="473">
        <v>20000</v>
      </c>
      <c r="G675" s="253" t="s">
        <v>129</v>
      </c>
    </row>
    <row r="676" spans="2:7" ht="16.5" hidden="1" customHeight="1">
      <c r="B676" s="470">
        <v>44462</v>
      </c>
      <c r="C676" s="251" t="s">
        <v>127</v>
      </c>
      <c r="D676" s="145"/>
      <c r="E676" s="251" t="s">
        <v>128</v>
      </c>
      <c r="F676" s="473">
        <v>50000</v>
      </c>
      <c r="G676" s="253" t="s">
        <v>129</v>
      </c>
    </row>
    <row r="677" spans="2:7" ht="16.5" hidden="1" customHeight="1">
      <c r="B677" s="470">
        <v>44466</v>
      </c>
      <c r="C677" s="251" t="s">
        <v>127</v>
      </c>
      <c r="D677" s="145"/>
      <c r="E677" s="251" t="s">
        <v>128</v>
      </c>
      <c r="F677" s="473">
        <v>360000</v>
      </c>
      <c r="G677" s="253" t="s">
        <v>129</v>
      </c>
    </row>
    <row r="678" spans="2:7" ht="16.5" hidden="1" customHeight="1">
      <c r="B678" s="470">
        <v>44467</v>
      </c>
      <c r="C678" s="251" t="s">
        <v>127</v>
      </c>
      <c r="D678" s="145"/>
      <c r="E678" s="251" t="s">
        <v>128</v>
      </c>
      <c r="F678" s="473">
        <v>10000</v>
      </c>
      <c r="G678" s="253" t="s">
        <v>129</v>
      </c>
    </row>
    <row r="679" spans="2:7" ht="16.5" hidden="1" customHeight="1">
      <c r="B679" s="470">
        <v>44468</v>
      </c>
      <c r="C679" s="251" t="s">
        <v>127</v>
      </c>
      <c r="D679" s="145"/>
      <c r="E679" s="251" t="s">
        <v>128</v>
      </c>
      <c r="F679" s="473">
        <v>10000</v>
      </c>
      <c r="G679" s="253" t="s">
        <v>129</v>
      </c>
    </row>
    <row r="680" spans="2:7" ht="17.25" hidden="1" customHeight="1" thickBot="1">
      <c r="B680" s="471">
        <v>44468</v>
      </c>
      <c r="C680" s="260" t="s">
        <v>127</v>
      </c>
      <c r="D680" s="146"/>
      <c r="E680" s="260" t="s">
        <v>128</v>
      </c>
      <c r="F680" s="474">
        <v>1265000</v>
      </c>
      <c r="G680" s="262" t="s">
        <v>129</v>
      </c>
    </row>
    <row r="681" spans="2:7" ht="16.5" hidden="1" customHeight="1">
      <c r="B681" s="487">
        <v>44470</v>
      </c>
      <c r="C681" s="319" t="s">
        <v>127</v>
      </c>
      <c r="D681" s="309"/>
      <c r="E681" s="312" t="s">
        <v>128</v>
      </c>
      <c r="F681" s="488">
        <v>30000</v>
      </c>
      <c r="G681" s="261" t="s">
        <v>129</v>
      </c>
    </row>
    <row r="682" spans="2:7" ht="16.5" hidden="1" customHeight="1">
      <c r="B682" s="489">
        <v>44470</v>
      </c>
      <c r="C682" s="251" t="s">
        <v>127</v>
      </c>
      <c r="D682" s="145"/>
      <c r="E682" s="251" t="s">
        <v>128</v>
      </c>
      <c r="F682" s="486">
        <v>20000</v>
      </c>
      <c r="G682" s="253" t="s">
        <v>129</v>
      </c>
    </row>
    <row r="683" spans="2:7" ht="16.5" hidden="1" customHeight="1">
      <c r="B683" s="489">
        <v>44474</v>
      </c>
      <c r="C683" s="251" t="s">
        <v>127</v>
      </c>
      <c r="D683" s="145"/>
      <c r="E683" s="251" t="s">
        <v>128</v>
      </c>
      <c r="F683" s="486">
        <v>100000</v>
      </c>
      <c r="G683" s="253" t="s">
        <v>129</v>
      </c>
    </row>
    <row r="684" spans="2:7" ht="16.5" hidden="1" customHeight="1">
      <c r="B684" s="489">
        <v>44474</v>
      </c>
      <c r="C684" s="251" t="s">
        <v>127</v>
      </c>
      <c r="D684" s="145"/>
      <c r="E684" s="251" t="s">
        <v>128</v>
      </c>
      <c r="F684" s="486">
        <v>100000</v>
      </c>
      <c r="G684" s="253" t="s">
        <v>129</v>
      </c>
    </row>
    <row r="685" spans="2:7" ht="16.5" hidden="1" customHeight="1">
      <c r="B685" s="489">
        <v>44474</v>
      </c>
      <c r="C685" s="251" t="s">
        <v>127</v>
      </c>
      <c r="D685" s="145"/>
      <c r="E685" s="251" t="s">
        <v>128</v>
      </c>
      <c r="F685" s="486">
        <v>315050</v>
      </c>
      <c r="G685" s="253" t="s">
        <v>129</v>
      </c>
    </row>
    <row r="686" spans="2:7" ht="16.5" hidden="1" customHeight="1">
      <c r="B686" s="489">
        <v>44474</v>
      </c>
      <c r="C686" s="251" t="s">
        <v>127</v>
      </c>
      <c r="D686" s="145"/>
      <c r="E686" s="251" t="s">
        <v>128</v>
      </c>
      <c r="F686" s="486">
        <v>100000</v>
      </c>
      <c r="G686" s="253" t="s">
        <v>129</v>
      </c>
    </row>
    <row r="687" spans="2:7" ht="16.5" hidden="1" customHeight="1">
      <c r="B687" s="489">
        <v>44475</v>
      </c>
      <c r="C687" s="251" t="s">
        <v>127</v>
      </c>
      <c r="D687" s="145"/>
      <c r="E687" s="251" t="s">
        <v>128</v>
      </c>
      <c r="F687" s="486">
        <v>600000</v>
      </c>
      <c r="G687" s="253" t="s">
        <v>129</v>
      </c>
    </row>
    <row r="688" spans="2:7" ht="16.5" hidden="1" customHeight="1">
      <c r="B688" s="489">
        <v>44475</v>
      </c>
      <c r="C688" s="251" t="s">
        <v>127</v>
      </c>
      <c r="D688" s="145"/>
      <c r="E688" s="251" t="s">
        <v>128</v>
      </c>
      <c r="F688" s="486">
        <v>30000</v>
      </c>
      <c r="G688" s="253" t="s">
        <v>129</v>
      </c>
    </row>
    <row r="689" spans="2:7" ht="16.5" hidden="1" customHeight="1">
      <c r="B689" s="489">
        <v>44476</v>
      </c>
      <c r="C689" s="251" t="s">
        <v>127</v>
      </c>
      <c r="D689" s="145"/>
      <c r="E689" s="251" t="s">
        <v>128</v>
      </c>
      <c r="F689" s="486">
        <v>489885</v>
      </c>
      <c r="G689" s="253" t="s">
        <v>129</v>
      </c>
    </row>
    <row r="690" spans="2:7" ht="16.5" hidden="1" customHeight="1">
      <c r="B690" s="489">
        <v>44477</v>
      </c>
      <c r="C690" s="251" t="s">
        <v>127</v>
      </c>
      <c r="D690" s="145"/>
      <c r="E690" s="251" t="s">
        <v>128</v>
      </c>
      <c r="F690" s="486">
        <v>19670</v>
      </c>
      <c r="G690" s="253" t="s">
        <v>129</v>
      </c>
    </row>
    <row r="691" spans="2:7" ht="16.5" hidden="1" customHeight="1">
      <c r="B691" s="489">
        <v>44481</v>
      </c>
      <c r="C691" s="251" t="s">
        <v>127</v>
      </c>
      <c r="D691" s="145"/>
      <c r="E691" s="251" t="s">
        <v>128</v>
      </c>
      <c r="F691" s="486">
        <v>50000</v>
      </c>
      <c r="G691" s="253" t="s">
        <v>129</v>
      </c>
    </row>
    <row r="692" spans="2:7" ht="16.5" hidden="1" customHeight="1">
      <c r="B692" s="489">
        <v>44481</v>
      </c>
      <c r="C692" s="251" t="s">
        <v>127</v>
      </c>
      <c r="D692" s="145"/>
      <c r="E692" s="251" t="s">
        <v>128</v>
      </c>
      <c r="F692" s="486">
        <v>10000</v>
      </c>
      <c r="G692" s="253" t="s">
        <v>129</v>
      </c>
    </row>
    <row r="693" spans="2:7" ht="16.5" hidden="1" customHeight="1">
      <c r="B693" s="489">
        <v>44481</v>
      </c>
      <c r="C693" s="251" t="s">
        <v>127</v>
      </c>
      <c r="D693" s="145"/>
      <c r="E693" s="251" t="s">
        <v>128</v>
      </c>
      <c r="F693" s="486">
        <v>20000</v>
      </c>
      <c r="G693" s="253" t="s">
        <v>129</v>
      </c>
    </row>
    <row r="694" spans="2:7" ht="16.5" hidden="1" customHeight="1">
      <c r="B694" s="489">
        <v>44481</v>
      </c>
      <c r="C694" s="251" t="s">
        <v>127</v>
      </c>
      <c r="D694" s="145"/>
      <c r="E694" s="251" t="s">
        <v>128</v>
      </c>
      <c r="F694" s="486">
        <v>10000</v>
      </c>
      <c r="G694" s="253" t="s">
        <v>129</v>
      </c>
    </row>
    <row r="695" spans="2:7" ht="16.5" hidden="1" customHeight="1">
      <c r="B695" s="489">
        <v>44481</v>
      </c>
      <c r="C695" s="251" t="s">
        <v>127</v>
      </c>
      <c r="D695" s="145"/>
      <c r="E695" s="251" t="s">
        <v>128</v>
      </c>
      <c r="F695" s="486">
        <v>19505</v>
      </c>
      <c r="G695" s="253" t="s">
        <v>129</v>
      </c>
    </row>
    <row r="696" spans="2:7" ht="16.5" hidden="1" customHeight="1">
      <c r="B696" s="489">
        <v>44481</v>
      </c>
      <c r="C696" s="251" t="s">
        <v>127</v>
      </c>
      <c r="D696" s="145"/>
      <c r="E696" s="251" t="s">
        <v>128</v>
      </c>
      <c r="F696" s="486">
        <v>10000</v>
      </c>
      <c r="G696" s="253" t="s">
        <v>129</v>
      </c>
    </row>
    <row r="697" spans="2:7" ht="16.5" hidden="1" customHeight="1">
      <c r="B697" s="489">
        <v>44483</v>
      </c>
      <c r="C697" s="251" t="s">
        <v>127</v>
      </c>
      <c r="D697" s="145"/>
      <c r="E697" s="251" t="s">
        <v>128</v>
      </c>
      <c r="F697" s="486">
        <v>82910</v>
      </c>
      <c r="G697" s="253" t="s">
        <v>129</v>
      </c>
    </row>
    <row r="698" spans="2:7" ht="16.5" hidden="1" customHeight="1">
      <c r="B698" s="489">
        <v>44487</v>
      </c>
      <c r="C698" s="251" t="s">
        <v>127</v>
      </c>
      <c r="D698" s="145"/>
      <c r="E698" s="251" t="s">
        <v>128</v>
      </c>
      <c r="F698" s="486">
        <v>1266640</v>
      </c>
      <c r="G698" s="253" t="s">
        <v>129</v>
      </c>
    </row>
    <row r="699" spans="2:7" ht="16.5" hidden="1" customHeight="1">
      <c r="B699" s="489">
        <v>44489</v>
      </c>
      <c r="C699" s="251" t="s">
        <v>127</v>
      </c>
      <c r="D699" s="145"/>
      <c r="E699" s="251" t="s">
        <v>128</v>
      </c>
      <c r="F699" s="486">
        <v>20000</v>
      </c>
      <c r="G699" s="253" t="s">
        <v>129</v>
      </c>
    </row>
    <row r="700" spans="2:7" ht="16.5" hidden="1" customHeight="1">
      <c r="B700" s="489">
        <v>44489</v>
      </c>
      <c r="C700" s="251" t="s">
        <v>127</v>
      </c>
      <c r="D700" s="145"/>
      <c r="E700" s="251" t="s">
        <v>128</v>
      </c>
      <c r="F700" s="486">
        <v>20000</v>
      </c>
      <c r="G700" s="253" t="s">
        <v>129</v>
      </c>
    </row>
    <row r="701" spans="2:7" ht="16.5" hidden="1" customHeight="1">
      <c r="B701" s="489">
        <v>44489</v>
      </c>
      <c r="C701" s="251" t="s">
        <v>127</v>
      </c>
      <c r="D701" s="145"/>
      <c r="E701" s="251" t="s">
        <v>128</v>
      </c>
      <c r="F701" s="486">
        <v>38900</v>
      </c>
      <c r="G701" s="253" t="s">
        <v>129</v>
      </c>
    </row>
    <row r="702" spans="2:7" ht="16.5" hidden="1" customHeight="1">
      <c r="B702" s="489">
        <v>44491</v>
      </c>
      <c r="C702" s="251" t="s">
        <v>127</v>
      </c>
      <c r="D702" s="145"/>
      <c r="E702" s="251" t="s">
        <v>128</v>
      </c>
      <c r="F702" s="486">
        <v>256480</v>
      </c>
      <c r="G702" s="253" t="s">
        <v>129</v>
      </c>
    </row>
    <row r="703" spans="2:7" ht="16.5" hidden="1" customHeight="1">
      <c r="B703" s="489">
        <v>44494</v>
      </c>
      <c r="C703" s="251" t="s">
        <v>127</v>
      </c>
      <c r="D703" s="145"/>
      <c r="E703" s="251" t="s">
        <v>128</v>
      </c>
      <c r="F703" s="486">
        <v>88955</v>
      </c>
      <c r="G703" s="253" t="s">
        <v>129</v>
      </c>
    </row>
    <row r="704" spans="2:7" ht="16.5" hidden="1" customHeight="1">
      <c r="B704" s="489">
        <v>44496</v>
      </c>
      <c r="C704" s="251" t="s">
        <v>127</v>
      </c>
      <c r="D704" s="145"/>
      <c r="E704" s="251" t="s">
        <v>128</v>
      </c>
      <c r="F704" s="486">
        <v>1262840</v>
      </c>
      <c r="G704" s="253" t="s">
        <v>129</v>
      </c>
    </row>
    <row r="705" spans="2:7" ht="16.5" hidden="1" customHeight="1">
      <c r="B705" s="489">
        <v>44496</v>
      </c>
      <c r="C705" s="251" t="s">
        <v>127</v>
      </c>
      <c r="D705" s="145"/>
      <c r="E705" s="251" t="s">
        <v>128</v>
      </c>
      <c r="F705" s="486">
        <v>100000</v>
      </c>
      <c r="G705" s="253" t="s">
        <v>129</v>
      </c>
    </row>
    <row r="706" spans="2:7" ht="16.5" hidden="1" customHeight="1">
      <c r="B706" s="489">
        <v>44497</v>
      </c>
      <c r="C706" s="251" t="s">
        <v>127</v>
      </c>
      <c r="D706" s="145"/>
      <c r="E706" s="251" t="s">
        <v>128</v>
      </c>
      <c r="F706" s="486">
        <v>48735</v>
      </c>
      <c r="G706" s="253" t="s">
        <v>129</v>
      </c>
    </row>
    <row r="707" spans="2:7" ht="16.5" hidden="1" customHeight="1">
      <c r="B707" s="489">
        <v>44498</v>
      </c>
      <c r="C707" s="251" t="s">
        <v>127</v>
      </c>
      <c r="D707" s="145"/>
      <c r="E707" s="251" t="s">
        <v>128</v>
      </c>
      <c r="F707" s="486">
        <v>30000</v>
      </c>
      <c r="G707" s="253" t="s">
        <v>129</v>
      </c>
    </row>
    <row r="708" spans="2:7" ht="16.5" hidden="1" customHeight="1">
      <c r="B708" s="489">
        <v>44498</v>
      </c>
      <c r="C708" s="251" t="s">
        <v>127</v>
      </c>
      <c r="D708" s="145"/>
      <c r="E708" s="251" t="s">
        <v>128</v>
      </c>
      <c r="F708" s="486">
        <v>10000</v>
      </c>
      <c r="G708" s="253" t="s">
        <v>129</v>
      </c>
    </row>
    <row r="709" spans="2:7" ht="16.5" hidden="1" customHeight="1">
      <c r="B709" s="489">
        <v>44498</v>
      </c>
      <c r="C709" s="251" t="s">
        <v>127</v>
      </c>
      <c r="D709" s="145"/>
      <c r="E709" s="251" t="s">
        <v>128</v>
      </c>
      <c r="F709" s="486">
        <v>18900</v>
      </c>
      <c r="G709" s="253" t="s">
        <v>129</v>
      </c>
    </row>
    <row r="710" spans="2:7" ht="16.5" hidden="1" customHeight="1">
      <c r="B710" s="489">
        <v>44498</v>
      </c>
      <c r="C710" s="251" t="s">
        <v>127</v>
      </c>
      <c r="D710" s="145"/>
      <c r="E710" s="251" t="s">
        <v>128</v>
      </c>
      <c r="F710" s="486">
        <v>14120</v>
      </c>
      <c r="G710" s="253" t="s">
        <v>129</v>
      </c>
    </row>
    <row r="711" spans="2:7" ht="17.25" hidden="1" customHeight="1" thickBot="1">
      <c r="B711" s="490">
        <v>44499</v>
      </c>
      <c r="C711" s="260" t="s">
        <v>127</v>
      </c>
      <c r="D711" s="146"/>
      <c r="E711" s="260" t="s">
        <v>128</v>
      </c>
      <c r="F711" s="491">
        <v>100000</v>
      </c>
      <c r="G711" s="262" t="s">
        <v>129</v>
      </c>
    </row>
    <row r="712" spans="2:7" ht="16.5" hidden="1" customHeight="1">
      <c r="B712" s="504" t="s">
        <v>468</v>
      </c>
      <c r="C712" s="312" t="s">
        <v>127</v>
      </c>
      <c r="D712" s="309"/>
      <c r="E712" s="312" t="s">
        <v>128</v>
      </c>
      <c r="F712" s="493">
        <v>30000</v>
      </c>
      <c r="G712" s="261" t="s">
        <v>129</v>
      </c>
    </row>
    <row r="713" spans="2:7" ht="16.5" hidden="1" customHeight="1">
      <c r="B713" s="505" t="s">
        <v>468</v>
      </c>
      <c r="C713" s="251" t="s">
        <v>127</v>
      </c>
      <c r="D713" s="145"/>
      <c r="E713" s="251" t="s">
        <v>128</v>
      </c>
      <c r="F713" s="492">
        <v>10000</v>
      </c>
      <c r="G713" s="253" t="s">
        <v>129</v>
      </c>
    </row>
    <row r="714" spans="2:7" ht="16.5" hidden="1" customHeight="1">
      <c r="B714" s="505" t="s">
        <v>468</v>
      </c>
      <c r="C714" s="251" t="s">
        <v>127</v>
      </c>
      <c r="D714" s="145"/>
      <c r="E714" s="251" t="s">
        <v>128</v>
      </c>
      <c r="F714" s="492">
        <v>50000</v>
      </c>
      <c r="G714" s="253" t="s">
        <v>129</v>
      </c>
    </row>
    <row r="715" spans="2:7" ht="16.5" hidden="1" customHeight="1">
      <c r="B715" s="505" t="s">
        <v>468</v>
      </c>
      <c r="C715" s="251" t="s">
        <v>127</v>
      </c>
      <c r="D715" s="145"/>
      <c r="E715" s="251" t="s">
        <v>128</v>
      </c>
      <c r="F715" s="492">
        <v>14065</v>
      </c>
      <c r="G715" s="253" t="s">
        <v>129</v>
      </c>
    </row>
    <row r="716" spans="2:7" ht="16.5" hidden="1" customHeight="1">
      <c r="B716" s="505" t="s">
        <v>468</v>
      </c>
      <c r="C716" s="251" t="s">
        <v>127</v>
      </c>
      <c r="D716" s="145"/>
      <c r="E716" s="251" t="s">
        <v>128</v>
      </c>
      <c r="F716" s="492">
        <v>30000</v>
      </c>
      <c r="G716" s="253" t="s">
        <v>129</v>
      </c>
    </row>
    <row r="717" spans="2:7" ht="16.5" hidden="1" customHeight="1">
      <c r="B717" s="505" t="s">
        <v>468</v>
      </c>
      <c r="C717" s="251" t="s">
        <v>127</v>
      </c>
      <c r="D717" s="145"/>
      <c r="E717" s="251" t="s">
        <v>128</v>
      </c>
      <c r="F717" s="492">
        <v>10000</v>
      </c>
      <c r="G717" s="253" t="s">
        <v>129</v>
      </c>
    </row>
    <row r="718" spans="2:7" ht="16.5" hidden="1" customHeight="1">
      <c r="B718" s="505" t="s">
        <v>468</v>
      </c>
      <c r="C718" s="251" t="s">
        <v>127</v>
      </c>
      <c r="D718" s="145"/>
      <c r="E718" s="251" t="s">
        <v>128</v>
      </c>
      <c r="F718" s="492">
        <v>20000</v>
      </c>
      <c r="G718" s="253" t="s">
        <v>129</v>
      </c>
    </row>
    <row r="719" spans="2:7" ht="16.5" hidden="1" customHeight="1">
      <c r="B719" s="505" t="s">
        <v>467</v>
      </c>
      <c r="C719" s="251" t="s">
        <v>127</v>
      </c>
      <c r="D719" s="145"/>
      <c r="E719" s="251" t="s">
        <v>128</v>
      </c>
      <c r="F719" s="492">
        <v>325765</v>
      </c>
      <c r="G719" s="253" t="s">
        <v>129</v>
      </c>
    </row>
    <row r="720" spans="2:7" ht="16.5" hidden="1" customHeight="1">
      <c r="B720" s="505" t="s">
        <v>466</v>
      </c>
      <c r="C720" s="251" t="s">
        <v>127</v>
      </c>
      <c r="D720" s="145"/>
      <c r="E720" s="251" t="s">
        <v>128</v>
      </c>
      <c r="F720" s="492">
        <v>100000</v>
      </c>
      <c r="G720" s="253" t="s">
        <v>129</v>
      </c>
    </row>
    <row r="721" spans="2:7" ht="16.5" hidden="1" customHeight="1">
      <c r="B721" s="505" t="s">
        <v>466</v>
      </c>
      <c r="C721" s="251" t="s">
        <v>127</v>
      </c>
      <c r="D721" s="145"/>
      <c r="E721" s="251" t="s">
        <v>128</v>
      </c>
      <c r="F721" s="492">
        <v>100000</v>
      </c>
      <c r="G721" s="253" t="s">
        <v>129</v>
      </c>
    </row>
    <row r="722" spans="2:7" ht="16.5" hidden="1" customHeight="1">
      <c r="B722" s="505" t="s">
        <v>465</v>
      </c>
      <c r="C722" s="251" t="s">
        <v>127</v>
      </c>
      <c r="D722" s="145"/>
      <c r="E722" s="251" t="s">
        <v>128</v>
      </c>
      <c r="F722" s="492">
        <v>10000</v>
      </c>
      <c r="G722" s="253" t="s">
        <v>129</v>
      </c>
    </row>
    <row r="723" spans="2:7" ht="16.5" hidden="1" customHeight="1">
      <c r="B723" s="505" t="s">
        <v>464</v>
      </c>
      <c r="C723" s="251" t="s">
        <v>127</v>
      </c>
      <c r="D723" s="145"/>
      <c r="E723" s="251" t="s">
        <v>128</v>
      </c>
      <c r="F723" s="492">
        <v>489775</v>
      </c>
      <c r="G723" s="253" t="s">
        <v>129</v>
      </c>
    </row>
    <row r="724" spans="2:7" ht="16.5" hidden="1" customHeight="1">
      <c r="B724" s="505" t="s">
        <v>463</v>
      </c>
      <c r="C724" s="251" t="s">
        <v>127</v>
      </c>
      <c r="D724" s="145"/>
      <c r="E724" s="251" t="s">
        <v>128</v>
      </c>
      <c r="F724" s="492">
        <v>50000</v>
      </c>
      <c r="G724" s="253" t="s">
        <v>129</v>
      </c>
    </row>
    <row r="725" spans="2:7" ht="16.5" hidden="1" customHeight="1">
      <c r="B725" s="505" t="s">
        <v>463</v>
      </c>
      <c r="C725" s="251" t="s">
        <v>127</v>
      </c>
      <c r="D725" s="145"/>
      <c r="E725" s="251" t="s">
        <v>128</v>
      </c>
      <c r="F725" s="492">
        <v>10000</v>
      </c>
      <c r="G725" s="253" t="s">
        <v>129</v>
      </c>
    </row>
    <row r="726" spans="2:7" ht="16.5" hidden="1" customHeight="1">
      <c r="B726" s="505" t="s">
        <v>463</v>
      </c>
      <c r="C726" s="251" t="s">
        <v>127</v>
      </c>
      <c r="D726" s="145"/>
      <c r="E726" s="251" t="s">
        <v>128</v>
      </c>
      <c r="F726" s="492">
        <v>10000</v>
      </c>
      <c r="G726" s="253" t="s">
        <v>129</v>
      </c>
    </row>
    <row r="727" spans="2:7" ht="16.5" hidden="1" customHeight="1">
      <c r="B727" s="505" t="s">
        <v>463</v>
      </c>
      <c r="C727" s="251" t="s">
        <v>127</v>
      </c>
      <c r="D727" s="145"/>
      <c r="E727" s="251" t="s">
        <v>128</v>
      </c>
      <c r="F727" s="492">
        <v>39450</v>
      </c>
      <c r="G727" s="253" t="s">
        <v>129</v>
      </c>
    </row>
    <row r="728" spans="2:7" ht="16.5" hidden="1" customHeight="1">
      <c r="B728" s="505" t="s">
        <v>462</v>
      </c>
      <c r="C728" s="251" t="s">
        <v>127</v>
      </c>
      <c r="D728" s="145"/>
      <c r="E728" s="251" t="s">
        <v>128</v>
      </c>
      <c r="F728" s="492">
        <v>78185</v>
      </c>
      <c r="G728" s="253" t="s">
        <v>129</v>
      </c>
    </row>
    <row r="729" spans="2:7" ht="16.5" hidden="1" customHeight="1">
      <c r="B729" s="505" t="s">
        <v>461</v>
      </c>
      <c r="C729" s="251" t="s">
        <v>127</v>
      </c>
      <c r="D729" s="145"/>
      <c r="E729" s="251" t="s">
        <v>128</v>
      </c>
      <c r="F729" s="492">
        <v>100000</v>
      </c>
      <c r="G729" s="253" t="s">
        <v>129</v>
      </c>
    </row>
    <row r="730" spans="2:7" ht="16.5" hidden="1" customHeight="1">
      <c r="B730" s="505" t="s">
        <v>460</v>
      </c>
      <c r="C730" s="251" t="s">
        <v>127</v>
      </c>
      <c r="D730" s="145"/>
      <c r="E730" s="251" t="s">
        <v>128</v>
      </c>
      <c r="F730" s="492">
        <v>4560</v>
      </c>
      <c r="G730" s="253" t="s">
        <v>129</v>
      </c>
    </row>
    <row r="731" spans="2:7" ht="16.5" hidden="1" customHeight="1">
      <c r="B731" s="505" t="s">
        <v>459</v>
      </c>
      <c r="C731" s="251" t="s">
        <v>127</v>
      </c>
      <c r="D731" s="145"/>
      <c r="E731" s="251" t="s">
        <v>128</v>
      </c>
      <c r="F731" s="492">
        <v>1137520</v>
      </c>
      <c r="G731" s="253" t="s">
        <v>129</v>
      </c>
    </row>
    <row r="732" spans="2:7" ht="16.5" hidden="1" customHeight="1">
      <c r="B732" s="505" t="s">
        <v>458</v>
      </c>
      <c r="C732" s="251" t="s">
        <v>127</v>
      </c>
      <c r="D732" s="145"/>
      <c r="E732" s="251" t="s">
        <v>128</v>
      </c>
      <c r="F732" s="492">
        <v>9725</v>
      </c>
      <c r="G732" s="253" t="s">
        <v>129</v>
      </c>
    </row>
    <row r="733" spans="2:7" ht="16.5" hidden="1" customHeight="1">
      <c r="B733" s="505" t="s">
        <v>457</v>
      </c>
      <c r="C733" s="251" t="s">
        <v>127</v>
      </c>
      <c r="D733" s="145"/>
      <c r="E733" s="251" t="s">
        <v>128</v>
      </c>
      <c r="F733" s="492">
        <v>10000</v>
      </c>
      <c r="G733" s="253" t="s">
        <v>129</v>
      </c>
    </row>
    <row r="734" spans="2:7" ht="16.5" hidden="1" customHeight="1">
      <c r="B734" s="505" t="s">
        <v>457</v>
      </c>
      <c r="C734" s="251" t="s">
        <v>127</v>
      </c>
      <c r="D734" s="145"/>
      <c r="E734" s="251" t="s">
        <v>128</v>
      </c>
      <c r="F734" s="492">
        <v>128625</v>
      </c>
      <c r="G734" s="253" t="s">
        <v>129</v>
      </c>
    </row>
    <row r="735" spans="2:7" ht="16.5" hidden="1" customHeight="1">
      <c r="B735" s="505" t="s">
        <v>456</v>
      </c>
      <c r="C735" s="251" t="s">
        <v>127</v>
      </c>
      <c r="D735" s="145"/>
      <c r="E735" s="251" t="s">
        <v>128</v>
      </c>
      <c r="F735" s="492">
        <v>20000</v>
      </c>
      <c r="G735" s="253" t="s">
        <v>129</v>
      </c>
    </row>
    <row r="736" spans="2:7" ht="16.5" hidden="1" customHeight="1">
      <c r="B736" s="505" t="s">
        <v>456</v>
      </c>
      <c r="C736" s="251" t="s">
        <v>127</v>
      </c>
      <c r="D736" s="145"/>
      <c r="E736" s="251" t="s">
        <v>128</v>
      </c>
      <c r="F736" s="492">
        <v>20000</v>
      </c>
      <c r="G736" s="253" t="s">
        <v>129</v>
      </c>
    </row>
    <row r="737" spans="2:7" ht="16.5" hidden="1" customHeight="1">
      <c r="B737" s="505" t="s">
        <v>456</v>
      </c>
      <c r="C737" s="251" t="s">
        <v>127</v>
      </c>
      <c r="D737" s="145"/>
      <c r="E737" s="251" t="s">
        <v>128</v>
      </c>
      <c r="F737" s="492">
        <v>100000</v>
      </c>
      <c r="G737" s="253" t="s">
        <v>129</v>
      </c>
    </row>
    <row r="738" spans="2:7" ht="16.5" hidden="1" customHeight="1">
      <c r="B738" s="505" t="s">
        <v>456</v>
      </c>
      <c r="C738" s="251" t="s">
        <v>127</v>
      </c>
      <c r="D738" s="145"/>
      <c r="E738" s="251" t="s">
        <v>128</v>
      </c>
      <c r="F738" s="492">
        <v>9505</v>
      </c>
      <c r="G738" s="253" t="s">
        <v>129</v>
      </c>
    </row>
    <row r="739" spans="2:7" ht="16.5" hidden="1" customHeight="1">
      <c r="B739" s="505" t="s">
        <v>455</v>
      </c>
      <c r="C739" s="251" t="s">
        <v>127</v>
      </c>
      <c r="D739" s="145"/>
      <c r="E739" s="251" t="s">
        <v>128</v>
      </c>
      <c r="F739" s="492">
        <v>345765</v>
      </c>
      <c r="G739" s="253" t="s">
        <v>129</v>
      </c>
    </row>
    <row r="740" spans="2:7" ht="16.5" hidden="1" customHeight="1">
      <c r="B740" s="505" t="s">
        <v>454</v>
      </c>
      <c r="C740" s="251" t="s">
        <v>127</v>
      </c>
      <c r="D740" s="145"/>
      <c r="E740" s="251" t="s">
        <v>128</v>
      </c>
      <c r="F740" s="492">
        <v>9725</v>
      </c>
      <c r="G740" s="253" t="s">
        <v>129</v>
      </c>
    </row>
    <row r="741" spans="2:7" ht="16.5" hidden="1" customHeight="1">
      <c r="B741" s="505" t="s">
        <v>453</v>
      </c>
      <c r="C741" s="251" t="s">
        <v>127</v>
      </c>
      <c r="D741" s="145"/>
      <c r="E741" s="251" t="s">
        <v>128</v>
      </c>
      <c r="F741" s="492">
        <v>30000</v>
      </c>
      <c r="G741" s="253" t="s">
        <v>129</v>
      </c>
    </row>
    <row r="742" spans="2:7" ht="16.5" hidden="1" customHeight="1">
      <c r="B742" s="505" t="s">
        <v>452</v>
      </c>
      <c r="C742" s="251" t="s">
        <v>127</v>
      </c>
      <c r="D742" s="145"/>
      <c r="E742" s="251" t="s">
        <v>128</v>
      </c>
      <c r="F742" s="492">
        <v>10000</v>
      </c>
      <c r="G742" s="253" t="s">
        <v>129</v>
      </c>
    </row>
    <row r="743" spans="2:7" ht="16.5" hidden="1" customHeight="1">
      <c r="B743" s="505" t="s">
        <v>452</v>
      </c>
      <c r="C743" s="251" t="s">
        <v>127</v>
      </c>
      <c r="D743" s="145"/>
      <c r="E743" s="251" t="s">
        <v>128</v>
      </c>
      <c r="F743" s="492">
        <v>1246740</v>
      </c>
      <c r="G743" s="253" t="s">
        <v>129</v>
      </c>
    </row>
    <row r="744" spans="2:7" ht="16.5" hidden="1" customHeight="1">
      <c r="B744" s="505" t="s">
        <v>452</v>
      </c>
      <c r="C744" s="251" t="s">
        <v>127</v>
      </c>
      <c r="D744" s="145"/>
      <c r="E744" s="251" t="s">
        <v>128</v>
      </c>
      <c r="F744" s="492">
        <v>10000</v>
      </c>
      <c r="G744" s="253" t="s">
        <v>129</v>
      </c>
    </row>
    <row r="745" spans="2:7" ht="16.5" hidden="1" customHeight="1">
      <c r="B745" s="505" t="s">
        <v>452</v>
      </c>
      <c r="C745" s="251" t="s">
        <v>127</v>
      </c>
      <c r="D745" s="145"/>
      <c r="E745" s="251" t="s">
        <v>128</v>
      </c>
      <c r="F745" s="492">
        <v>500000</v>
      </c>
      <c r="G745" s="253" t="s">
        <v>129</v>
      </c>
    </row>
    <row r="746" spans="2:7" ht="16.5" hidden="1" customHeight="1">
      <c r="B746" s="505" t="s">
        <v>452</v>
      </c>
      <c r="C746" s="251" t="s">
        <v>127</v>
      </c>
      <c r="D746" s="145"/>
      <c r="E746" s="251" t="s">
        <v>128</v>
      </c>
      <c r="F746" s="492">
        <v>1000000</v>
      </c>
      <c r="G746" s="253" t="s">
        <v>129</v>
      </c>
    </row>
    <row r="747" spans="2:7" ht="16.5" hidden="1" customHeight="1">
      <c r="B747" s="505" t="s">
        <v>451</v>
      </c>
      <c r="C747" s="251" t="s">
        <v>127</v>
      </c>
      <c r="D747" s="145"/>
      <c r="E747" s="251" t="s">
        <v>128</v>
      </c>
      <c r="F747" s="492">
        <v>50000</v>
      </c>
      <c r="G747" s="253" t="s">
        <v>129</v>
      </c>
    </row>
    <row r="748" spans="2:7" ht="16.5" hidden="1" customHeight="1">
      <c r="B748" s="505" t="s">
        <v>451</v>
      </c>
      <c r="C748" s="251" t="s">
        <v>127</v>
      </c>
      <c r="D748" s="145"/>
      <c r="E748" s="251" t="s">
        <v>128</v>
      </c>
      <c r="F748" s="492">
        <v>10000</v>
      </c>
      <c r="G748" s="253" t="s">
        <v>129</v>
      </c>
    </row>
    <row r="749" spans="2:7" ht="16.5" hidden="1" customHeight="1">
      <c r="B749" s="505" t="s">
        <v>451</v>
      </c>
      <c r="C749" s="251" t="s">
        <v>127</v>
      </c>
      <c r="D749" s="145"/>
      <c r="E749" s="251" t="s">
        <v>128</v>
      </c>
      <c r="F749" s="492">
        <v>18900</v>
      </c>
      <c r="G749" s="253" t="s">
        <v>129</v>
      </c>
    </row>
    <row r="750" spans="2:7" ht="16.5" hidden="1" customHeight="1">
      <c r="B750" s="505" t="s">
        <v>451</v>
      </c>
      <c r="C750" s="251" t="s">
        <v>127</v>
      </c>
      <c r="D750" s="145"/>
      <c r="E750" s="251" t="s">
        <v>128</v>
      </c>
      <c r="F750" s="492">
        <v>20000</v>
      </c>
      <c r="G750" s="253" t="s">
        <v>129</v>
      </c>
    </row>
    <row r="751" spans="2:7" ht="17.25" hidden="1" customHeight="1" thickBot="1">
      <c r="B751" s="510" t="s">
        <v>451</v>
      </c>
      <c r="C751" s="264" t="s">
        <v>127</v>
      </c>
      <c r="D751" s="268"/>
      <c r="E751" s="264" t="s">
        <v>128</v>
      </c>
      <c r="F751" s="524">
        <v>30000</v>
      </c>
      <c r="G751" s="271" t="s">
        <v>129</v>
      </c>
    </row>
    <row r="752" spans="2:7" ht="16.5" hidden="1" customHeight="1">
      <c r="B752" s="516">
        <v>44531</v>
      </c>
      <c r="C752" s="319" t="s">
        <v>127</v>
      </c>
      <c r="D752" s="256"/>
      <c r="E752" s="319" t="s">
        <v>128</v>
      </c>
      <c r="F752" s="466">
        <v>30000</v>
      </c>
      <c r="G752" s="261" t="s">
        <v>129</v>
      </c>
    </row>
    <row r="753" spans="2:7" ht="16.5" hidden="1" customHeight="1">
      <c r="B753" s="468">
        <v>44531</v>
      </c>
      <c r="C753" s="251" t="s">
        <v>127</v>
      </c>
      <c r="D753" s="145"/>
      <c r="E753" s="251" t="s">
        <v>128</v>
      </c>
      <c r="F753" s="464">
        <v>68790</v>
      </c>
      <c r="G753" s="253" t="s">
        <v>129</v>
      </c>
    </row>
    <row r="754" spans="2:7" ht="16.5" hidden="1" customHeight="1">
      <c r="B754" s="468">
        <v>44532</v>
      </c>
      <c r="C754" s="251" t="s">
        <v>127</v>
      </c>
      <c r="D754" s="145"/>
      <c r="E754" s="251" t="s">
        <v>128</v>
      </c>
      <c r="F754" s="464">
        <v>59175</v>
      </c>
      <c r="G754" s="253" t="s">
        <v>129</v>
      </c>
    </row>
    <row r="755" spans="2:7" ht="16.5" hidden="1" customHeight="1">
      <c r="B755" s="468">
        <v>44532</v>
      </c>
      <c r="C755" s="251" t="s">
        <v>127</v>
      </c>
      <c r="D755" s="145"/>
      <c r="E755" s="251" t="s">
        <v>128</v>
      </c>
      <c r="F755" s="464">
        <v>10000</v>
      </c>
      <c r="G755" s="253" t="s">
        <v>129</v>
      </c>
    </row>
    <row r="756" spans="2:7" ht="16.5" hidden="1" customHeight="1">
      <c r="B756" s="468">
        <v>44533</v>
      </c>
      <c r="C756" s="251" t="s">
        <v>127</v>
      </c>
      <c r="D756" s="145"/>
      <c r="E756" s="251" t="s">
        <v>128</v>
      </c>
      <c r="F756" s="464">
        <v>60000</v>
      </c>
      <c r="G756" s="253" t="s">
        <v>129</v>
      </c>
    </row>
    <row r="757" spans="2:7" ht="16.5" hidden="1" customHeight="1">
      <c r="B757" s="468">
        <v>44533</v>
      </c>
      <c r="C757" s="251" t="s">
        <v>127</v>
      </c>
      <c r="D757" s="145"/>
      <c r="E757" s="251" t="s">
        <v>128</v>
      </c>
      <c r="F757" s="464">
        <v>10000</v>
      </c>
      <c r="G757" s="253" t="s">
        <v>129</v>
      </c>
    </row>
    <row r="758" spans="2:7" ht="16.5" hidden="1" customHeight="1">
      <c r="B758" s="468">
        <v>44533</v>
      </c>
      <c r="C758" s="251" t="s">
        <v>127</v>
      </c>
      <c r="D758" s="145"/>
      <c r="E758" s="251" t="s">
        <v>128</v>
      </c>
      <c r="F758" s="464">
        <v>300000</v>
      </c>
      <c r="G758" s="253" t="s">
        <v>129</v>
      </c>
    </row>
    <row r="759" spans="2:7" ht="16.5" hidden="1" customHeight="1">
      <c r="B759" s="468">
        <v>44533</v>
      </c>
      <c r="C759" s="251" t="s">
        <v>127</v>
      </c>
      <c r="D759" s="145"/>
      <c r="E759" s="251" t="s">
        <v>128</v>
      </c>
      <c r="F759" s="464">
        <v>291095</v>
      </c>
      <c r="G759" s="253" t="s">
        <v>129</v>
      </c>
    </row>
    <row r="760" spans="2:7" ht="16.5" hidden="1" customHeight="1">
      <c r="B760" s="468">
        <v>44535</v>
      </c>
      <c r="C760" s="251" t="s">
        <v>127</v>
      </c>
      <c r="D760" s="145"/>
      <c r="E760" s="251" t="s">
        <v>128</v>
      </c>
      <c r="F760" s="464">
        <v>100000</v>
      </c>
      <c r="G760" s="253" t="s">
        <v>129</v>
      </c>
    </row>
    <row r="761" spans="2:7" ht="16.5" hidden="1" customHeight="1">
      <c r="B761" s="468">
        <v>44536</v>
      </c>
      <c r="C761" s="251" t="s">
        <v>127</v>
      </c>
      <c r="D761" s="145"/>
      <c r="E761" s="251" t="s">
        <v>128</v>
      </c>
      <c r="F761" s="464">
        <v>10000</v>
      </c>
      <c r="G761" s="253" t="s">
        <v>129</v>
      </c>
    </row>
    <row r="762" spans="2:7" ht="16.5" hidden="1" customHeight="1">
      <c r="B762" s="468">
        <v>44536</v>
      </c>
      <c r="C762" s="251" t="s">
        <v>127</v>
      </c>
      <c r="D762" s="145"/>
      <c r="E762" s="251" t="s">
        <v>128</v>
      </c>
      <c r="F762" s="464">
        <v>100000</v>
      </c>
      <c r="G762" s="253" t="s">
        <v>129</v>
      </c>
    </row>
    <row r="763" spans="2:7" ht="16.5" hidden="1" customHeight="1">
      <c r="B763" s="468">
        <v>44538</v>
      </c>
      <c r="C763" s="251" t="s">
        <v>127</v>
      </c>
      <c r="D763" s="145"/>
      <c r="E763" s="251" t="s">
        <v>128</v>
      </c>
      <c r="F763" s="464">
        <v>489775</v>
      </c>
      <c r="G763" s="253" t="s">
        <v>129</v>
      </c>
    </row>
    <row r="764" spans="2:7" ht="16.5" hidden="1" customHeight="1">
      <c r="B764" s="468">
        <v>44539</v>
      </c>
      <c r="C764" s="251" t="s">
        <v>127</v>
      </c>
      <c r="D764" s="145"/>
      <c r="E764" s="251" t="s">
        <v>128</v>
      </c>
      <c r="F764" s="464">
        <v>19670</v>
      </c>
      <c r="G764" s="253" t="s">
        <v>129</v>
      </c>
    </row>
    <row r="765" spans="2:7" ht="16.5" hidden="1" customHeight="1">
      <c r="B765" s="468">
        <v>44540</v>
      </c>
      <c r="C765" s="251" t="s">
        <v>127</v>
      </c>
      <c r="D765" s="145"/>
      <c r="E765" s="251" t="s">
        <v>128</v>
      </c>
      <c r="F765" s="464">
        <v>50000</v>
      </c>
      <c r="G765" s="253" t="s">
        <v>129</v>
      </c>
    </row>
    <row r="766" spans="2:7" ht="16.5" hidden="1" customHeight="1">
      <c r="B766" s="468">
        <v>44540</v>
      </c>
      <c r="C766" s="251" t="s">
        <v>127</v>
      </c>
      <c r="D766" s="145"/>
      <c r="E766" s="251" t="s">
        <v>128</v>
      </c>
      <c r="F766" s="464">
        <v>10000</v>
      </c>
      <c r="G766" s="253" t="s">
        <v>129</v>
      </c>
    </row>
    <row r="767" spans="2:7" ht="16.5" hidden="1" customHeight="1">
      <c r="B767" s="468">
        <v>44540</v>
      </c>
      <c r="C767" s="251" t="s">
        <v>127</v>
      </c>
      <c r="D767" s="145"/>
      <c r="E767" s="251" t="s">
        <v>128</v>
      </c>
      <c r="F767" s="464">
        <v>10000</v>
      </c>
      <c r="G767" s="253" t="s">
        <v>129</v>
      </c>
    </row>
    <row r="768" spans="2:7" ht="16.5" hidden="1" customHeight="1">
      <c r="B768" s="468">
        <v>44540</v>
      </c>
      <c r="C768" s="251" t="s">
        <v>127</v>
      </c>
      <c r="D768" s="145"/>
      <c r="E768" s="251" t="s">
        <v>128</v>
      </c>
      <c r="F768" s="464">
        <v>20000</v>
      </c>
      <c r="G768" s="253" t="s">
        <v>129</v>
      </c>
    </row>
    <row r="769" spans="2:7" ht="16.5" hidden="1" customHeight="1">
      <c r="B769" s="468">
        <v>44542</v>
      </c>
      <c r="C769" s="251" t="s">
        <v>127</v>
      </c>
      <c r="D769" s="145"/>
      <c r="E769" s="251" t="s">
        <v>128</v>
      </c>
      <c r="F769" s="464">
        <v>10000</v>
      </c>
      <c r="G769" s="253" t="s">
        <v>129</v>
      </c>
    </row>
    <row r="770" spans="2:7" ht="16.5" hidden="1" customHeight="1">
      <c r="B770" s="468">
        <v>44543</v>
      </c>
      <c r="C770" s="251" t="s">
        <v>127</v>
      </c>
      <c r="D770" s="145"/>
      <c r="E770" s="251" t="s">
        <v>128</v>
      </c>
      <c r="F770" s="464">
        <v>97690</v>
      </c>
      <c r="G770" s="253" t="s">
        <v>129</v>
      </c>
    </row>
    <row r="771" spans="2:7" ht="16.5" hidden="1" customHeight="1">
      <c r="B771" s="468">
        <v>44545</v>
      </c>
      <c r="C771" s="251" t="s">
        <v>127</v>
      </c>
      <c r="D771" s="145"/>
      <c r="E771" s="251" t="s">
        <v>128</v>
      </c>
      <c r="F771" s="464">
        <v>4725</v>
      </c>
      <c r="G771" s="253" t="s">
        <v>129</v>
      </c>
    </row>
    <row r="772" spans="2:7" ht="16.5" hidden="1" customHeight="1">
      <c r="B772" s="468">
        <v>44545</v>
      </c>
      <c r="C772" s="251" t="s">
        <v>127</v>
      </c>
      <c r="D772" s="145"/>
      <c r="E772" s="251" t="s">
        <v>128</v>
      </c>
      <c r="F772" s="464">
        <v>100000</v>
      </c>
      <c r="G772" s="253" t="s">
        <v>129</v>
      </c>
    </row>
    <row r="773" spans="2:7" ht="16.5" hidden="1" customHeight="1">
      <c r="B773" s="468">
        <v>44547</v>
      </c>
      <c r="C773" s="251" t="s">
        <v>127</v>
      </c>
      <c r="D773" s="145"/>
      <c r="E773" s="251" t="s">
        <v>128</v>
      </c>
      <c r="F773" s="464">
        <v>1247080</v>
      </c>
      <c r="G773" s="253" t="s">
        <v>129</v>
      </c>
    </row>
    <row r="774" spans="2:7" ht="16.5" hidden="1" customHeight="1">
      <c r="B774" s="468">
        <v>44548</v>
      </c>
      <c r="C774" s="251" t="s">
        <v>127</v>
      </c>
      <c r="D774" s="145"/>
      <c r="E774" s="251" t="s">
        <v>128</v>
      </c>
      <c r="F774" s="464">
        <v>4272</v>
      </c>
      <c r="G774" s="253" t="s">
        <v>129</v>
      </c>
    </row>
    <row r="775" spans="2:7" ht="16.5" hidden="1" customHeight="1">
      <c r="B775" s="468">
        <v>44550</v>
      </c>
      <c r="C775" s="251" t="s">
        <v>127</v>
      </c>
      <c r="D775" s="145"/>
      <c r="E775" s="251" t="s">
        <v>128</v>
      </c>
      <c r="F775" s="464">
        <v>20000</v>
      </c>
      <c r="G775" s="253" t="s">
        <v>129</v>
      </c>
    </row>
    <row r="776" spans="2:7" ht="16.5" hidden="1" customHeight="1">
      <c r="B776" s="468">
        <v>44550</v>
      </c>
      <c r="C776" s="251" t="s">
        <v>127</v>
      </c>
      <c r="D776" s="145"/>
      <c r="E776" s="251" t="s">
        <v>128</v>
      </c>
      <c r="F776" s="464">
        <v>20000</v>
      </c>
      <c r="G776" s="253" t="s">
        <v>129</v>
      </c>
    </row>
    <row r="777" spans="2:7" ht="16.5" hidden="1" customHeight="1">
      <c r="B777" s="468">
        <v>44550</v>
      </c>
      <c r="C777" s="251" t="s">
        <v>127</v>
      </c>
      <c r="D777" s="145"/>
      <c r="E777" s="251" t="s">
        <v>128</v>
      </c>
      <c r="F777" s="464">
        <v>48460</v>
      </c>
      <c r="G777" s="253" t="s">
        <v>129</v>
      </c>
    </row>
    <row r="778" spans="2:7" ht="16.5" hidden="1" customHeight="1">
      <c r="B778" s="468">
        <v>44551</v>
      </c>
      <c r="C778" s="251" t="s">
        <v>127</v>
      </c>
      <c r="D778" s="145"/>
      <c r="E778" s="251" t="s">
        <v>128</v>
      </c>
      <c r="F778" s="464">
        <v>100000</v>
      </c>
      <c r="G778" s="253" t="s">
        <v>129</v>
      </c>
    </row>
    <row r="779" spans="2:7" ht="16.5" hidden="1" customHeight="1">
      <c r="B779" s="468">
        <v>44552</v>
      </c>
      <c r="C779" s="251" t="s">
        <v>127</v>
      </c>
      <c r="D779" s="145"/>
      <c r="E779" s="251" t="s">
        <v>128</v>
      </c>
      <c r="F779" s="464">
        <v>256590</v>
      </c>
      <c r="G779" s="253" t="s">
        <v>129</v>
      </c>
    </row>
    <row r="780" spans="2:7" ht="16.5" hidden="1" customHeight="1">
      <c r="B780" s="468">
        <v>44552</v>
      </c>
      <c r="C780" s="251" t="s">
        <v>127</v>
      </c>
      <c r="D780" s="145"/>
      <c r="E780" s="251" t="s">
        <v>128</v>
      </c>
      <c r="F780" s="464">
        <v>20000</v>
      </c>
      <c r="G780" s="253" t="s">
        <v>129</v>
      </c>
    </row>
    <row r="781" spans="2:7" ht="16.5" hidden="1" customHeight="1">
      <c r="B781" s="468">
        <v>44553</v>
      </c>
      <c r="C781" s="251" t="s">
        <v>127</v>
      </c>
      <c r="D781" s="145"/>
      <c r="E781" s="251" t="s">
        <v>128</v>
      </c>
      <c r="F781" s="464">
        <v>79065</v>
      </c>
      <c r="G781" s="253" t="s">
        <v>129</v>
      </c>
    </row>
    <row r="782" spans="2:7" ht="16.5" hidden="1" customHeight="1">
      <c r="B782" s="468">
        <v>44554</v>
      </c>
      <c r="C782" s="251" t="s">
        <v>127</v>
      </c>
      <c r="D782" s="145"/>
      <c r="E782" s="251" t="s">
        <v>128</v>
      </c>
      <c r="F782" s="464">
        <v>100000</v>
      </c>
      <c r="G782" s="253" t="s">
        <v>129</v>
      </c>
    </row>
    <row r="783" spans="2:7" ht="16.5" hidden="1" customHeight="1">
      <c r="B783" s="468">
        <v>44554</v>
      </c>
      <c r="C783" s="251" t="s">
        <v>127</v>
      </c>
      <c r="D783" s="145"/>
      <c r="E783" s="251" t="s">
        <v>128</v>
      </c>
      <c r="F783" s="464">
        <v>19615</v>
      </c>
      <c r="G783" s="253" t="s">
        <v>129</v>
      </c>
    </row>
    <row r="784" spans="2:7" ht="16.5" hidden="1" customHeight="1">
      <c r="B784" s="468">
        <v>44554</v>
      </c>
      <c r="C784" s="251" t="s">
        <v>127</v>
      </c>
      <c r="D784" s="145"/>
      <c r="E784" s="251" t="s">
        <v>128</v>
      </c>
      <c r="F784" s="464">
        <v>30000</v>
      </c>
      <c r="G784" s="253" t="s">
        <v>129</v>
      </c>
    </row>
    <row r="785" spans="2:7" ht="16.5" hidden="1" customHeight="1">
      <c r="B785" s="468">
        <v>44555</v>
      </c>
      <c r="C785" s="251" t="s">
        <v>127</v>
      </c>
      <c r="D785" s="145"/>
      <c r="E785" s="251" t="s">
        <v>128</v>
      </c>
      <c r="F785" s="464">
        <v>8712</v>
      </c>
      <c r="G785" s="253" t="s">
        <v>129</v>
      </c>
    </row>
    <row r="786" spans="2:7" ht="16.5" hidden="1" customHeight="1">
      <c r="B786" s="468">
        <v>44555</v>
      </c>
      <c r="C786" s="251" t="s">
        <v>127</v>
      </c>
      <c r="D786" s="145"/>
      <c r="E786" s="251" t="s">
        <v>128</v>
      </c>
      <c r="F786" s="464">
        <v>30000</v>
      </c>
      <c r="G786" s="253" t="s">
        <v>129</v>
      </c>
    </row>
    <row r="787" spans="2:7" ht="16.5" hidden="1" customHeight="1">
      <c r="B787" s="468">
        <v>44557</v>
      </c>
      <c r="C787" s="251" t="s">
        <v>127</v>
      </c>
      <c r="D787" s="145"/>
      <c r="E787" s="251" t="s">
        <v>128</v>
      </c>
      <c r="F787" s="464">
        <v>9615</v>
      </c>
      <c r="G787" s="253" t="s">
        <v>129</v>
      </c>
    </row>
    <row r="788" spans="2:7" ht="16.5" hidden="1" customHeight="1">
      <c r="B788" s="468">
        <v>44558</v>
      </c>
      <c r="C788" s="251" t="s">
        <v>127</v>
      </c>
      <c r="D788" s="145"/>
      <c r="E788" s="251" t="s">
        <v>128</v>
      </c>
      <c r="F788" s="464">
        <v>100000</v>
      </c>
      <c r="G788" s="253" t="s">
        <v>129</v>
      </c>
    </row>
    <row r="789" spans="2:7" ht="16.5" hidden="1" customHeight="1">
      <c r="B789" s="468">
        <v>44559</v>
      </c>
      <c r="C789" s="251" t="s">
        <v>127</v>
      </c>
      <c r="D789" s="145"/>
      <c r="E789" s="251" t="s">
        <v>128</v>
      </c>
      <c r="F789" s="464">
        <v>10000</v>
      </c>
      <c r="G789" s="253" t="s">
        <v>129</v>
      </c>
    </row>
    <row r="790" spans="2:7" ht="16.5" hidden="1" customHeight="1">
      <c r="B790" s="468">
        <v>44559</v>
      </c>
      <c r="C790" s="251" t="s">
        <v>127</v>
      </c>
      <c r="D790" s="145"/>
      <c r="E790" s="251" t="s">
        <v>128</v>
      </c>
      <c r="F790" s="464">
        <v>20000</v>
      </c>
      <c r="G790" s="253" t="s">
        <v>129</v>
      </c>
    </row>
    <row r="791" spans="2:7" ht="16.5" hidden="1" customHeight="1">
      <c r="B791" s="468">
        <v>44559</v>
      </c>
      <c r="C791" s="251" t="s">
        <v>127</v>
      </c>
      <c r="D791" s="145"/>
      <c r="E791" s="251" t="s">
        <v>128</v>
      </c>
      <c r="F791" s="464">
        <v>1232180</v>
      </c>
      <c r="G791" s="253" t="s">
        <v>129</v>
      </c>
    </row>
    <row r="792" spans="2:7" ht="16.5" hidden="1" customHeight="1">
      <c r="B792" s="468">
        <v>44560</v>
      </c>
      <c r="C792" s="251" t="s">
        <v>127</v>
      </c>
      <c r="D792" s="145"/>
      <c r="E792" s="251" t="s">
        <v>128</v>
      </c>
      <c r="F792" s="464">
        <v>9725</v>
      </c>
      <c r="G792" s="253" t="s">
        <v>129</v>
      </c>
    </row>
    <row r="793" spans="2:7" ht="16.5" hidden="1" customHeight="1">
      <c r="B793" s="468">
        <v>44561</v>
      </c>
      <c r="C793" s="251" t="s">
        <v>127</v>
      </c>
      <c r="D793" s="145"/>
      <c r="E793" s="251" t="s">
        <v>128</v>
      </c>
      <c r="F793" s="464">
        <v>50000</v>
      </c>
      <c r="G793" s="253" t="s">
        <v>129</v>
      </c>
    </row>
    <row r="794" spans="2:7" ht="16.5" hidden="1" customHeight="1">
      <c r="B794" s="468">
        <v>44561</v>
      </c>
      <c r="C794" s="251" t="s">
        <v>127</v>
      </c>
      <c r="D794" s="145"/>
      <c r="E794" s="251" t="s">
        <v>128</v>
      </c>
      <c r="F794" s="464">
        <v>10000</v>
      </c>
      <c r="G794" s="253" t="s">
        <v>129</v>
      </c>
    </row>
    <row r="795" spans="2:7" ht="16.5" hidden="1" customHeight="1">
      <c r="B795" s="468">
        <v>44561</v>
      </c>
      <c r="C795" s="251" t="s">
        <v>127</v>
      </c>
      <c r="D795" s="145"/>
      <c r="E795" s="251" t="s">
        <v>128</v>
      </c>
      <c r="F795" s="464">
        <v>10000</v>
      </c>
      <c r="G795" s="253" t="s">
        <v>129</v>
      </c>
    </row>
    <row r="796" spans="2:7" ht="16.5" hidden="1" customHeight="1">
      <c r="B796" s="468">
        <v>44561</v>
      </c>
      <c r="C796" s="251" t="s">
        <v>127</v>
      </c>
      <c r="D796" s="145"/>
      <c r="E796" s="251" t="s">
        <v>128</v>
      </c>
      <c r="F796" s="464">
        <v>18900</v>
      </c>
      <c r="G796" s="253" t="s">
        <v>129</v>
      </c>
    </row>
    <row r="797" spans="2:7" ht="16.5" hidden="1" customHeight="1">
      <c r="B797" s="468">
        <v>44561</v>
      </c>
      <c r="C797" s="251" t="s">
        <v>127</v>
      </c>
      <c r="D797" s="145"/>
      <c r="E797" s="251" t="s">
        <v>128</v>
      </c>
      <c r="F797" s="464">
        <v>4285</v>
      </c>
      <c r="G797" s="253" t="s">
        <v>129</v>
      </c>
    </row>
    <row r="798" spans="2:7" ht="17.25" hidden="1" customHeight="1" thickBot="1">
      <c r="B798" s="518">
        <v>44561</v>
      </c>
      <c r="C798" s="260" t="s">
        <v>127</v>
      </c>
      <c r="D798" s="146"/>
      <c r="E798" s="260" t="s">
        <v>128</v>
      </c>
      <c r="F798" s="519">
        <v>20000</v>
      </c>
      <c r="G798" s="262" t="s">
        <v>129</v>
      </c>
    </row>
    <row r="799" spans="2:7" ht="16.5" hidden="1" customHeight="1">
      <c r="B799" s="317">
        <v>44562</v>
      </c>
      <c r="C799" s="312" t="s">
        <v>127</v>
      </c>
      <c r="D799" s="309"/>
      <c r="E799" s="312" t="s">
        <v>128</v>
      </c>
      <c r="F799" s="544">
        <v>30000</v>
      </c>
      <c r="G799" s="278" t="s">
        <v>129</v>
      </c>
    </row>
    <row r="800" spans="2:7" ht="16.5" hidden="1" customHeight="1">
      <c r="B800" s="211">
        <v>44564</v>
      </c>
      <c r="C800" s="251" t="s">
        <v>127</v>
      </c>
      <c r="D800" s="145"/>
      <c r="E800" s="251" t="s">
        <v>128</v>
      </c>
      <c r="F800" s="464">
        <v>60000</v>
      </c>
      <c r="G800" s="253" t="s">
        <v>129</v>
      </c>
    </row>
    <row r="801" spans="2:7" ht="16.5" hidden="1" customHeight="1">
      <c r="B801" s="211">
        <v>44565</v>
      </c>
      <c r="C801" s="251" t="s">
        <v>127</v>
      </c>
      <c r="D801" s="145"/>
      <c r="E801" s="251" t="s">
        <v>128</v>
      </c>
      <c r="F801" s="464">
        <v>10000</v>
      </c>
      <c r="G801" s="253" t="s">
        <v>129</v>
      </c>
    </row>
    <row r="802" spans="2:7" ht="16.5" hidden="1" customHeight="1">
      <c r="B802" s="211">
        <v>44566</v>
      </c>
      <c r="C802" s="251" t="s">
        <v>127</v>
      </c>
      <c r="D802" s="145"/>
      <c r="E802" s="251" t="s">
        <v>128</v>
      </c>
      <c r="F802" s="464">
        <v>100000</v>
      </c>
      <c r="G802" s="253" t="s">
        <v>129</v>
      </c>
    </row>
    <row r="803" spans="2:7" ht="16.5" hidden="1" customHeight="1">
      <c r="B803" s="211">
        <v>44566</v>
      </c>
      <c r="C803" s="251" t="s">
        <v>127</v>
      </c>
      <c r="D803" s="145"/>
      <c r="E803" s="251" t="s">
        <v>128</v>
      </c>
      <c r="F803" s="464">
        <v>100000</v>
      </c>
      <c r="G803" s="253" t="s">
        <v>129</v>
      </c>
    </row>
    <row r="804" spans="2:7" ht="16.5" hidden="1" customHeight="1">
      <c r="B804" s="211">
        <v>44566</v>
      </c>
      <c r="C804" s="251" t="s">
        <v>127</v>
      </c>
      <c r="D804" s="145"/>
      <c r="E804" s="251" t="s">
        <v>128</v>
      </c>
      <c r="F804" s="464">
        <v>260000</v>
      </c>
      <c r="G804" s="253" t="s">
        <v>129</v>
      </c>
    </row>
    <row r="805" spans="2:7" ht="16.5" hidden="1" customHeight="1">
      <c r="B805" s="211">
        <v>44567</v>
      </c>
      <c r="C805" s="251" t="s">
        <v>127</v>
      </c>
      <c r="D805" s="145"/>
      <c r="E805" s="251" t="s">
        <v>128</v>
      </c>
      <c r="F805" s="464">
        <v>40000</v>
      </c>
      <c r="G805" s="253" t="s">
        <v>129</v>
      </c>
    </row>
    <row r="806" spans="2:7" ht="16.5" hidden="1" customHeight="1">
      <c r="B806" s="211">
        <v>44568</v>
      </c>
      <c r="C806" s="251" t="s">
        <v>127</v>
      </c>
      <c r="D806" s="145"/>
      <c r="E806" s="251" t="s">
        <v>128</v>
      </c>
      <c r="F806" s="464">
        <v>345000</v>
      </c>
      <c r="G806" s="253" t="s">
        <v>129</v>
      </c>
    </row>
    <row r="807" spans="2:7" ht="16.5" hidden="1" customHeight="1">
      <c r="B807" s="211">
        <v>44571</v>
      </c>
      <c r="C807" s="251" t="s">
        <v>127</v>
      </c>
      <c r="D807" s="145"/>
      <c r="E807" s="251" t="s">
        <v>128</v>
      </c>
      <c r="F807" s="464">
        <v>50000</v>
      </c>
      <c r="G807" s="253" t="s">
        <v>129</v>
      </c>
    </row>
    <row r="808" spans="2:7" ht="16.5" hidden="1" customHeight="1">
      <c r="B808" s="211">
        <v>44571</v>
      </c>
      <c r="C808" s="251" t="s">
        <v>127</v>
      </c>
      <c r="D808" s="145"/>
      <c r="E808" s="251" t="s">
        <v>128</v>
      </c>
      <c r="F808" s="464">
        <v>10000</v>
      </c>
      <c r="G808" s="253" t="s">
        <v>129</v>
      </c>
    </row>
    <row r="809" spans="2:7" ht="16.5" hidden="1" customHeight="1">
      <c r="B809" s="211">
        <v>44571</v>
      </c>
      <c r="C809" s="251" t="s">
        <v>127</v>
      </c>
      <c r="D809" s="145"/>
      <c r="E809" s="251" t="s">
        <v>128</v>
      </c>
      <c r="F809" s="464">
        <v>10000</v>
      </c>
      <c r="G809" s="253" t="s">
        <v>129</v>
      </c>
    </row>
    <row r="810" spans="2:7" ht="16.5" hidden="1" customHeight="1">
      <c r="B810" s="211">
        <v>44571</v>
      </c>
      <c r="C810" s="251" t="s">
        <v>127</v>
      </c>
      <c r="D810" s="145"/>
      <c r="E810" s="251" t="s">
        <v>128</v>
      </c>
      <c r="F810" s="464">
        <v>20000</v>
      </c>
      <c r="G810" s="253" t="s">
        <v>129</v>
      </c>
    </row>
    <row r="811" spans="2:7" ht="16.5" hidden="1" customHeight="1">
      <c r="B811" s="211">
        <v>44571</v>
      </c>
      <c r="C811" s="251" t="s">
        <v>127</v>
      </c>
      <c r="D811" s="145"/>
      <c r="E811" s="251" t="s">
        <v>128</v>
      </c>
      <c r="F811" s="464">
        <v>10000</v>
      </c>
      <c r="G811" s="253" t="s">
        <v>129</v>
      </c>
    </row>
    <row r="812" spans="2:7" ht="16.5" hidden="1" customHeight="1">
      <c r="B812" s="211">
        <v>44571</v>
      </c>
      <c r="C812" s="251" t="s">
        <v>127</v>
      </c>
      <c r="D812" s="145"/>
      <c r="E812" s="251" t="s">
        <v>128</v>
      </c>
      <c r="F812" s="464">
        <v>50000</v>
      </c>
      <c r="G812" s="253" t="s">
        <v>129</v>
      </c>
    </row>
    <row r="813" spans="2:7" ht="16.5" hidden="1" customHeight="1">
      <c r="B813" s="211">
        <v>44573</v>
      </c>
      <c r="C813" s="251" t="s">
        <v>127</v>
      </c>
      <c r="D813" s="145"/>
      <c r="E813" s="251" t="s">
        <v>128</v>
      </c>
      <c r="F813" s="464">
        <v>80000</v>
      </c>
      <c r="G813" s="253" t="s">
        <v>129</v>
      </c>
    </row>
    <row r="814" spans="2:7" ht="16.5" hidden="1" customHeight="1">
      <c r="B814" s="211">
        <v>44574</v>
      </c>
      <c r="C814" s="251" t="s">
        <v>127</v>
      </c>
      <c r="D814" s="145"/>
      <c r="E814" s="251" t="s">
        <v>128</v>
      </c>
      <c r="F814" s="464">
        <v>30000</v>
      </c>
      <c r="G814" s="253" t="s">
        <v>129</v>
      </c>
    </row>
    <row r="815" spans="2:7" ht="16.5" hidden="1" customHeight="1">
      <c r="B815" s="211">
        <v>44575</v>
      </c>
      <c r="C815" s="251" t="s">
        <v>127</v>
      </c>
      <c r="D815" s="145"/>
      <c r="E815" s="251" t="s">
        <v>128</v>
      </c>
      <c r="F815" s="464">
        <v>35000</v>
      </c>
      <c r="G815" s="253" t="s">
        <v>129</v>
      </c>
    </row>
    <row r="816" spans="2:7" ht="16.5" hidden="1" customHeight="1">
      <c r="B816" s="211">
        <v>44580</v>
      </c>
      <c r="C816" s="251" t="s">
        <v>127</v>
      </c>
      <c r="D816" s="145"/>
      <c r="E816" s="251" t="s">
        <v>128</v>
      </c>
      <c r="F816" s="464">
        <v>1285000</v>
      </c>
      <c r="G816" s="253" t="s">
        <v>129</v>
      </c>
    </row>
    <row r="817" spans="2:7" ht="16.5" hidden="1" customHeight="1">
      <c r="B817" s="211">
        <v>44581</v>
      </c>
      <c r="C817" s="251" t="s">
        <v>127</v>
      </c>
      <c r="D817" s="145"/>
      <c r="E817" s="251" t="s">
        <v>128</v>
      </c>
      <c r="F817" s="464">
        <v>20000</v>
      </c>
      <c r="G817" s="253" t="s">
        <v>129</v>
      </c>
    </row>
    <row r="818" spans="2:7" ht="16.5" hidden="1" customHeight="1">
      <c r="B818" s="211">
        <v>44581</v>
      </c>
      <c r="C818" s="251" t="s">
        <v>127</v>
      </c>
      <c r="D818" s="145"/>
      <c r="E818" s="251" t="s">
        <v>128</v>
      </c>
      <c r="F818" s="464">
        <v>20000</v>
      </c>
      <c r="G818" s="253" t="s">
        <v>129</v>
      </c>
    </row>
    <row r="819" spans="2:7" ht="16.5" hidden="1" customHeight="1">
      <c r="B819" s="211">
        <v>44581</v>
      </c>
      <c r="C819" s="251" t="s">
        <v>127</v>
      </c>
      <c r="D819" s="145"/>
      <c r="E819" s="251" t="s">
        <v>128</v>
      </c>
      <c r="F819" s="464">
        <v>20000</v>
      </c>
      <c r="G819" s="253" t="s">
        <v>129</v>
      </c>
    </row>
    <row r="820" spans="2:7" ht="16.5" hidden="1" customHeight="1">
      <c r="B820" s="211">
        <v>44582</v>
      </c>
      <c r="C820" s="251" t="s">
        <v>127</v>
      </c>
      <c r="D820" s="145"/>
      <c r="E820" s="251" t="s">
        <v>128</v>
      </c>
      <c r="F820" s="464">
        <v>100000</v>
      </c>
      <c r="G820" s="253" t="s">
        <v>129</v>
      </c>
    </row>
    <row r="821" spans="2:7" ht="16.5" hidden="1" customHeight="1">
      <c r="B821" s="211">
        <v>44583</v>
      </c>
      <c r="C821" s="251" t="s">
        <v>127</v>
      </c>
      <c r="D821" s="145"/>
      <c r="E821" s="251" t="s">
        <v>128</v>
      </c>
      <c r="F821" s="464">
        <v>20000</v>
      </c>
      <c r="G821" s="253" t="s">
        <v>129</v>
      </c>
    </row>
    <row r="822" spans="2:7" ht="16.5" hidden="1" customHeight="1">
      <c r="B822" s="211">
        <v>44585</v>
      </c>
      <c r="C822" s="251" t="s">
        <v>127</v>
      </c>
      <c r="D822" s="145"/>
      <c r="E822" s="251" t="s">
        <v>128</v>
      </c>
      <c r="F822" s="464">
        <v>340000</v>
      </c>
      <c r="G822" s="253" t="s">
        <v>129</v>
      </c>
    </row>
    <row r="823" spans="2:7" ht="16.5" hidden="1" customHeight="1">
      <c r="B823" s="211">
        <v>44587</v>
      </c>
      <c r="C823" s="251" t="s">
        <v>127</v>
      </c>
      <c r="D823" s="145"/>
      <c r="E823" s="251" t="s">
        <v>128</v>
      </c>
      <c r="F823" s="464">
        <v>500000</v>
      </c>
      <c r="G823" s="253" t="s">
        <v>129</v>
      </c>
    </row>
    <row r="824" spans="2:7" ht="16.5" hidden="1" customHeight="1">
      <c r="B824" s="211">
        <v>44587</v>
      </c>
      <c r="C824" s="251" t="s">
        <v>127</v>
      </c>
      <c r="D824" s="145"/>
      <c r="E824" s="251" t="s">
        <v>128</v>
      </c>
      <c r="F824" s="464">
        <v>100000</v>
      </c>
      <c r="G824" s="253" t="s">
        <v>129</v>
      </c>
    </row>
    <row r="825" spans="2:7" ht="16.5" hidden="1" customHeight="1">
      <c r="B825" s="211">
        <v>44587</v>
      </c>
      <c r="C825" s="251" t="s">
        <v>127</v>
      </c>
      <c r="D825" s="145"/>
      <c r="E825" s="251" t="s">
        <v>128</v>
      </c>
      <c r="F825" s="464">
        <v>30000</v>
      </c>
      <c r="G825" s="253" t="s">
        <v>129</v>
      </c>
    </row>
    <row r="826" spans="2:7" ht="16.5" hidden="1" customHeight="1">
      <c r="B826" s="211">
        <v>44587</v>
      </c>
      <c r="C826" s="251" t="s">
        <v>127</v>
      </c>
      <c r="D826" s="145"/>
      <c r="E826" s="251" t="s">
        <v>128</v>
      </c>
      <c r="F826" s="464">
        <v>30000</v>
      </c>
      <c r="G826" s="253" t="s">
        <v>129</v>
      </c>
    </row>
    <row r="827" spans="2:7" ht="16.5" hidden="1" customHeight="1">
      <c r="B827" s="211">
        <v>44587</v>
      </c>
      <c r="C827" s="251" t="s">
        <v>127</v>
      </c>
      <c r="D827" s="145"/>
      <c r="E827" s="251" t="s">
        <v>128</v>
      </c>
      <c r="F827" s="464">
        <v>10000</v>
      </c>
      <c r="G827" s="253" t="s">
        <v>129</v>
      </c>
    </row>
    <row r="828" spans="2:7" ht="16.5" hidden="1" customHeight="1">
      <c r="B828" s="211">
        <v>44588</v>
      </c>
      <c r="C828" s="251" t="s">
        <v>127</v>
      </c>
      <c r="D828" s="145"/>
      <c r="E828" s="251" t="s">
        <v>128</v>
      </c>
      <c r="F828" s="464">
        <v>1185000</v>
      </c>
      <c r="G828" s="253" t="s">
        <v>129</v>
      </c>
    </row>
    <row r="829" spans="2:7" ht="16.5" hidden="1" customHeight="1">
      <c r="B829" s="211">
        <v>44588</v>
      </c>
      <c r="C829" s="251" t="s">
        <v>127</v>
      </c>
      <c r="D829" s="145"/>
      <c r="E829" s="251" t="s">
        <v>128</v>
      </c>
      <c r="F829" s="464">
        <v>30000</v>
      </c>
      <c r="G829" s="253" t="s">
        <v>129</v>
      </c>
    </row>
    <row r="830" spans="2:7" ht="16.5" hidden="1" customHeight="1">
      <c r="B830" s="211">
        <v>44589</v>
      </c>
      <c r="C830" s="251" t="s">
        <v>127</v>
      </c>
      <c r="D830" s="145"/>
      <c r="E830" s="251" t="s">
        <v>128</v>
      </c>
      <c r="F830" s="464">
        <v>10000</v>
      </c>
      <c r="G830" s="253" t="s">
        <v>129</v>
      </c>
    </row>
    <row r="831" spans="2:7" ht="16.5" hidden="1" customHeight="1">
      <c r="B831" s="211">
        <v>44589</v>
      </c>
      <c r="C831" s="251" t="s">
        <v>127</v>
      </c>
      <c r="D831" s="145"/>
      <c r="E831" s="251" t="s">
        <v>128</v>
      </c>
      <c r="F831" s="464">
        <v>50000</v>
      </c>
      <c r="G831" s="253" t="s">
        <v>129</v>
      </c>
    </row>
    <row r="832" spans="2:7" ht="17.25" hidden="1" customHeight="1" thickBot="1">
      <c r="B832" s="53">
        <v>44589</v>
      </c>
      <c r="C832" s="264" t="s">
        <v>127</v>
      </c>
      <c r="D832" s="268"/>
      <c r="E832" s="264" t="s">
        <v>128</v>
      </c>
      <c r="F832" s="521">
        <v>20000</v>
      </c>
      <c r="G832" s="271" t="s">
        <v>129</v>
      </c>
    </row>
    <row r="833" spans="2:7" ht="16.5" hidden="1" customHeight="1">
      <c r="B833" s="317">
        <v>44593</v>
      </c>
      <c r="C833" s="319" t="s">
        <v>127</v>
      </c>
      <c r="D833" s="256"/>
      <c r="E833" s="319" t="s">
        <v>128</v>
      </c>
      <c r="F833" s="466">
        <v>30000</v>
      </c>
      <c r="G833" s="261" t="s">
        <v>129</v>
      </c>
    </row>
    <row r="834" spans="2:7" ht="16.5" hidden="1" customHeight="1">
      <c r="B834" s="211">
        <v>44595</v>
      </c>
      <c r="C834" s="251" t="s">
        <v>127</v>
      </c>
      <c r="D834" s="145"/>
      <c r="E834" s="251" t="s">
        <v>128</v>
      </c>
      <c r="F834" s="464">
        <v>10000</v>
      </c>
      <c r="G834" s="253" t="s">
        <v>129</v>
      </c>
    </row>
    <row r="835" spans="2:7" ht="16.5" hidden="1" customHeight="1">
      <c r="B835" s="211">
        <v>44595</v>
      </c>
      <c r="C835" s="251" t="s">
        <v>127</v>
      </c>
      <c r="D835" s="145"/>
      <c r="E835" s="251" t="s">
        <v>128</v>
      </c>
      <c r="F835" s="464">
        <v>100000</v>
      </c>
      <c r="G835" s="253" t="s">
        <v>129</v>
      </c>
    </row>
    <row r="836" spans="2:7" ht="16.5" hidden="1" customHeight="1">
      <c r="B836" s="211">
        <v>44595</v>
      </c>
      <c r="C836" s="251" t="s">
        <v>127</v>
      </c>
      <c r="D836" s="145"/>
      <c r="E836" s="251" t="s">
        <v>128</v>
      </c>
      <c r="F836" s="464">
        <v>50000</v>
      </c>
      <c r="G836" s="253" t="s">
        <v>129</v>
      </c>
    </row>
    <row r="837" spans="2:7" ht="16.5" hidden="1" customHeight="1">
      <c r="B837" s="211">
        <v>44595</v>
      </c>
      <c r="C837" s="251" t="s">
        <v>127</v>
      </c>
      <c r="D837" s="145"/>
      <c r="E837" s="251" t="s">
        <v>128</v>
      </c>
      <c r="F837" s="464">
        <v>10000</v>
      </c>
      <c r="G837" s="253" t="s">
        <v>129</v>
      </c>
    </row>
    <row r="838" spans="2:7" ht="16.5" hidden="1" customHeight="1">
      <c r="B838" s="211">
        <v>44595</v>
      </c>
      <c r="C838" s="251" t="s">
        <v>127</v>
      </c>
      <c r="D838" s="145"/>
      <c r="E838" s="251" t="s">
        <v>128</v>
      </c>
      <c r="F838" s="464">
        <v>10000</v>
      </c>
      <c r="G838" s="253" t="s">
        <v>129</v>
      </c>
    </row>
    <row r="839" spans="2:7" ht="16.5" hidden="1" customHeight="1">
      <c r="B839" s="211">
        <v>44595</v>
      </c>
      <c r="C839" s="251" t="s">
        <v>127</v>
      </c>
      <c r="D839" s="145"/>
      <c r="E839" s="251" t="s">
        <v>128</v>
      </c>
      <c r="F839" s="464">
        <v>20000</v>
      </c>
      <c r="G839" s="253" t="s">
        <v>129</v>
      </c>
    </row>
    <row r="840" spans="2:7" ht="16.5" hidden="1" customHeight="1">
      <c r="B840" s="211">
        <v>44595</v>
      </c>
      <c r="C840" s="251" t="s">
        <v>127</v>
      </c>
      <c r="D840" s="145"/>
      <c r="E840" s="251" t="s">
        <v>128</v>
      </c>
      <c r="F840" s="464">
        <v>20000</v>
      </c>
      <c r="G840" s="253" t="s">
        <v>129</v>
      </c>
    </row>
    <row r="841" spans="2:7" ht="16.5" hidden="1" customHeight="1">
      <c r="B841" s="211">
        <v>44596</v>
      </c>
      <c r="C841" s="251" t="s">
        <v>127</v>
      </c>
      <c r="D841" s="145"/>
      <c r="E841" s="251" t="s">
        <v>128</v>
      </c>
      <c r="F841" s="464">
        <v>500000</v>
      </c>
      <c r="G841" s="253" t="s">
        <v>129</v>
      </c>
    </row>
    <row r="842" spans="2:7" ht="16.5" hidden="1" customHeight="1">
      <c r="B842" s="211">
        <v>44596</v>
      </c>
      <c r="C842" s="251" t="s">
        <v>127</v>
      </c>
      <c r="D842" s="145"/>
      <c r="E842" s="251" t="s">
        <v>128</v>
      </c>
      <c r="F842" s="464">
        <v>20000</v>
      </c>
      <c r="G842" s="253" t="s">
        <v>129</v>
      </c>
    </row>
    <row r="843" spans="2:7" ht="16.5" hidden="1" customHeight="1">
      <c r="B843" s="211">
        <v>44599</v>
      </c>
      <c r="C843" s="251" t="s">
        <v>127</v>
      </c>
      <c r="D843" s="145"/>
      <c r="E843" s="251" t="s">
        <v>128</v>
      </c>
      <c r="F843" s="464">
        <v>100000</v>
      </c>
      <c r="G843" s="253" t="s">
        <v>129</v>
      </c>
    </row>
    <row r="844" spans="2:7" ht="16.5" hidden="1" customHeight="1">
      <c r="B844" s="211">
        <v>44599</v>
      </c>
      <c r="C844" s="251" t="s">
        <v>127</v>
      </c>
      <c r="D844" s="145"/>
      <c r="E844" s="251" t="s">
        <v>128</v>
      </c>
      <c r="F844" s="464">
        <v>360000</v>
      </c>
      <c r="G844" s="253" t="s">
        <v>129</v>
      </c>
    </row>
    <row r="845" spans="2:7" ht="16.5" hidden="1" customHeight="1">
      <c r="B845" s="211">
        <v>44600</v>
      </c>
      <c r="C845" s="251" t="s">
        <v>127</v>
      </c>
      <c r="D845" s="145"/>
      <c r="E845" s="251" t="s">
        <v>128</v>
      </c>
      <c r="F845" s="464">
        <v>10000</v>
      </c>
      <c r="G845" s="253" t="s">
        <v>129</v>
      </c>
    </row>
    <row r="846" spans="2:7" ht="16.5" hidden="1" customHeight="1">
      <c r="B846" s="211">
        <v>44601</v>
      </c>
      <c r="C846" s="251" t="s">
        <v>127</v>
      </c>
      <c r="D846" s="145"/>
      <c r="E846" s="251" t="s">
        <v>128</v>
      </c>
      <c r="F846" s="464">
        <v>515000</v>
      </c>
      <c r="G846" s="253" t="s">
        <v>129</v>
      </c>
    </row>
    <row r="847" spans="2:7" ht="16.5" hidden="1" customHeight="1">
      <c r="B847" s="211">
        <v>44601</v>
      </c>
      <c r="C847" s="251" t="s">
        <v>127</v>
      </c>
      <c r="D847" s="145"/>
      <c r="E847" s="251" t="s">
        <v>128</v>
      </c>
      <c r="F847" s="464">
        <v>50000</v>
      </c>
      <c r="G847" s="253" t="s">
        <v>129</v>
      </c>
    </row>
    <row r="848" spans="2:7" ht="16.5" hidden="1" customHeight="1">
      <c r="B848" s="211">
        <v>44601</v>
      </c>
      <c r="C848" s="251" t="s">
        <v>127</v>
      </c>
      <c r="D848" s="145"/>
      <c r="E848" s="251" t="s">
        <v>128</v>
      </c>
      <c r="F848" s="464">
        <v>50000</v>
      </c>
      <c r="G848" s="253" t="s">
        <v>129</v>
      </c>
    </row>
    <row r="849" spans="2:7" ht="16.5" hidden="1" customHeight="1">
      <c r="B849" s="211">
        <v>44602</v>
      </c>
      <c r="C849" s="251" t="s">
        <v>127</v>
      </c>
      <c r="D849" s="145"/>
      <c r="E849" s="251" t="s">
        <v>128</v>
      </c>
      <c r="F849" s="464">
        <v>10000</v>
      </c>
      <c r="G849" s="253" t="s">
        <v>129</v>
      </c>
    </row>
    <row r="850" spans="2:7" ht="16.5" hidden="1" customHeight="1">
      <c r="B850" s="211">
        <v>44602</v>
      </c>
      <c r="C850" s="251" t="s">
        <v>127</v>
      </c>
      <c r="D850" s="145"/>
      <c r="E850" s="251" t="s">
        <v>128</v>
      </c>
      <c r="F850" s="464">
        <v>50000</v>
      </c>
      <c r="G850" s="253" t="s">
        <v>129</v>
      </c>
    </row>
    <row r="851" spans="2:7" ht="16.5" hidden="1" customHeight="1">
      <c r="B851" s="211">
        <v>44602</v>
      </c>
      <c r="C851" s="251" t="s">
        <v>127</v>
      </c>
      <c r="D851" s="145"/>
      <c r="E851" s="251" t="s">
        <v>128</v>
      </c>
      <c r="F851" s="464">
        <v>10000</v>
      </c>
      <c r="G851" s="253" t="s">
        <v>129</v>
      </c>
    </row>
    <row r="852" spans="2:7" ht="16.5" hidden="1" customHeight="1">
      <c r="B852" s="211">
        <v>44602</v>
      </c>
      <c r="C852" s="251" t="s">
        <v>127</v>
      </c>
      <c r="D852" s="145"/>
      <c r="E852" s="251" t="s">
        <v>128</v>
      </c>
      <c r="F852" s="464">
        <v>20000</v>
      </c>
      <c r="G852" s="253" t="s">
        <v>129</v>
      </c>
    </row>
    <row r="853" spans="2:7" ht="16.5" hidden="1" customHeight="1">
      <c r="B853" s="211">
        <v>44602</v>
      </c>
      <c r="C853" s="251" t="s">
        <v>127</v>
      </c>
      <c r="D853" s="145"/>
      <c r="E853" s="251" t="s">
        <v>128</v>
      </c>
      <c r="F853" s="464">
        <v>10000</v>
      </c>
      <c r="G853" s="253" t="s">
        <v>129</v>
      </c>
    </row>
    <row r="854" spans="2:7" ht="16.5" hidden="1" customHeight="1">
      <c r="B854" s="211">
        <v>44606</v>
      </c>
      <c r="C854" s="251" t="s">
        <v>127</v>
      </c>
      <c r="D854" s="145"/>
      <c r="E854" s="251" t="s">
        <v>128</v>
      </c>
      <c r="F854" s="464">
        <v>10000</v>
      </c>
      <c r="G854" s="253" t="s">
        <v>129</v>
      </c>
    </row>
    <row r="855" spans="2:7" ht="16.5" hidden="1" customHeight="1">
      <c r="B855" s="211">
        <v>44606</v>
      </c>
      <c r="C855" s="251" t="s">
        <v>127</v>
      </c>
      <c r="D855" s="145"/>
      <c r="E855" s="251" t="s">
        <v>128</v>
      </c>
      <c r="F855" s="464">
        <v>80000</v>
      </c>
      <c r="G855" s="253" t="s">
        <v>129</v>
      </c>
    </row>
    <row r="856" spans="2:7" ht="16.5" hidden="1" customHeight="1">
      <c r="B856" s="211">
        <v>44609</v>
      </c>
      <c r="C856" s="251" t="s">
        <v>127</v>
      </c>
      <c r="D856" s="145"/>
      <c r="E856" s="251" t="s">
        <v>128</v>
      </c>
      <c r="F856" s="464">
        <v>1285000</v>
      </c>
      <c r="G856" s="253" t="s">
        <v>129</v>
      </c>
    </row>
    <row r="857" spans="2:7" ht="16.5" hidden="1" customHeight="1">
      <c r="B857" s="211">
        <v>44609</v>
      </c>
      <c r="C857" s="251" t="s">
        <v>127</v>
      </c>
      <c r="D857" s="145"/>
      <c r="E857" s="251" t="s">
        <v>128</v>
      </c>
      <c r="F857" s="464">
        <v>50000</v>
      </c>
      <c r="G857" s="253" t="s">
        <v>129</v>
      </c>
    </row>
    <row r="858" spans="2:7" ht="16.5" hidden="1" customHeight="1">
      <c r="B858" s="211">
        <v>44610</v>
      </c>
      <c r="C858" s="251" t="s">
        <v>127</v>
      </c>
      <c r="D858" s="145"/>
      <c r="E858" s="251" t="s">
        <v>128</v>
      </c>
      <c r="F858" s="464">
        <v>10000</v>
      </c>
      <c r="G858" s="253" t="s">
        <v>129</v>
      </c>
    </row>
    <row r="859" spans="2:7" ht="16.5" hidden="1" customHeight="1">
      <c r="B859" s="211">
        <v>44613</v>
      </c>
      <c r="C859" s="251" t="s">
        <v>127</v>
      </c>
      <c r="D859" s="145"/>
      <c r="E859" s="251" t="s">
        <v>128</v>
      </c>
      <c r="F859" s="464">
        <v>20000</v>
      </c>
      <c r="G859" s="253" t="s">
        <v>129</v>
      </c>
    </row>
    <row r="860" spans="2:7" ht="16.5" hidden="1" customHeight="1">
      <c r="B860" s="211">
        <v>44613</v>
      </c>
      <c r="C860" s="251" t="s">
        <v>127</v>
      </c>
      <c r="D860" s="145"/>
      <c r="E860" s="251" t="s">
        <v>128</v>
      </c>
      <c r="F860" s="464">
        <v>20000</v>
      </c>
      <c r="G860" s="253" t="s">
        <v>129</v>
      </c>
    </row>
    <row r="861" spans="2:7" ht="16.5" hidden="1" customHeight="1">
      <c r="B861" s="211">
        <v>44613</v>
      </c>
      <c r="C861" s="251" t="s">
        <v>127</v>
      </c>
      <c r="D861" s="145"/>
      <c r="E861" s="251" t="s">
        <v>128</v>
      </c>
      <c r="F861" s="464">
        <v>30000</v>
      </c>
      <c r="G861" s="253" t="s">
        <v>129</v>
      </c>
    </row>
    <row r="862" spans="2:7" ht="16.5" hidden="1" customHeight="1">
      <c r="B862" s="211">
        <v>44615</v>
      </c>
      <c r="C862" s="251" t="s">
        <v>127</v>
      </c>
      <c r="D862" s="145"/>
      <c r="E862" s="251" t="s">
        <v>128</v>
      </c>
      <c r="F862" s="464">
        <v>330000</v>
      </c>
      <c r="G862" s="253" t="s">
        <v>129</v>
      </c>
    </row>
    <row r="863" spans="2:7" ht="16.5" hidden="1" customHeight="1">
      <c r="B863" s="211">
        <v>44615</v>
      </c>
      <c r="C863" s="251" t="s">
        <v>127</v>
      </c>
      <c r="D863" s="145"/>
      <c r="E863" s="251" t="s">
        <v>128</v>
      </c>
      <c r="F863" s="464">
        <v>30000</v>
      </c>
      <c r="G863" s="253" t="s">
        <v>129</v>
      </c>
    </row>
    <row r="864" spans="2:7" ht="16.5" hidden="1" customHeight="1">
      <c r="B864" s="211">
        <v>44616</v>
      </c>
      <c r="C864" s="251" t="s">
        <v>127</v>
      </c>
      <c r="D864" s="145"/>
      <c r="E864" s="251" t="s">
        <v>128</v>
      </c>
      <c r="F864" s="464">
        <v>20000</v>
      </c>
      <c r="G864" s="253" t="s">
        <v>129</v>
      </c>
    </row>
    <row r="865" spans="2:7" ht="16.5" hidden="1" customHeight="1">
      <c r="B865" s="211">
        <v>44617</v>
      </c>
      <c r="C865" s="251" t="s">
        <v>127</v>
      </c>
      <c r="D865" s="145"/>
      <c r="E865" s="251" t="s">
        <v>128</v>
      </c>
      <c r="F865" s="464">
        <v>10000</v>
      </c>
      <c r="G865" s="253" t="s">
        <v>129</v>
      </c>
    </row>
    <row r="866" spans="2:7" ht="16.5" hidden="1" customHeight="1">
      <c r="B866" s="211">
        <v>44620</v>
      </c>
      <c r="C866" s="251" t="s">
        <v>127</v>
      </c>
      <c r="D866" s="145"/>
      <c r="E866" s="251" t="s">
        <v>128</v>
      </c>
      <c r="F866" s="464">
        <v>50000</v>
      </c>
      <c r="G866" s="253" t="s">
        <v>129</v>
      </c>
    </row>
    <row r="867" spans="2:7" ht="16.5" hidden="1" customHeight="1">
      <c r="B867" s="211">
        <v>44620</v>
      </c>
      <c r="C867" s="251" t="s">
        <v>127</v>
      </c>
      <c r="D867" s="145"/>
      <c r="E867" s="251" t="s">
        <v>128</v>
      </c>
      <c r="F867" s="464">
        <v>10000</v>
      </c>
      <c r="G867" s="253" t="s">
        <v>129</v>
      </c>
    </row>
    <row r="868" spans="2:7" ht="16.5" hidden="1" customHeight="1">
      <c r="B868" s="211">
        <v>44620</v>
      </c>
      <c r="C868" s="251" t="s">
        <v>127</v>
      </c>
      <c r="D868" s="145"/>
      <c r="E868" s="251" t="s">
        <v>128</v>
      </c>
      <c r="F868" s="464">
        <v>10000</v>
      </c>
      <c r="G868" s="253" t="s">
        <v>129</v>
      </c>
    </row>
    <row r="869" spans="2:7" ht="16.5" hidden="1" customHeight="1">
      <c r="B869" s="211">
        <v>44620</v>
      </c>
      <c r="C869" s="251" t="s">
        <v>127</v>
      </c>
      <c r="D869" s="145"/>
      <c r="E869" s="251" t="s">
        <v>128</v>
      </c>
      <c r="F869" s="464">
        <v>1195000</v>
      </c>
      <c r="G869" s="253" t="s">
        <v>129</v>
      </c>
    </row>
    <row r="870" spans="2:7" ht="16.5" hidden="1" customHeight="1">
      <c r="B870" s="211">
        <v>44620</v>
      </c>
      <c r="C870" s="251" t="s">
        <v>127</v>
      </c>
      <c r="D870" s="145"/>
      <c r="E870" s="251" t="s">
        <v>128</v>
      </c>
      <c r="F870" s="464">
        <v>20000</v>
      </c>
      <c r="G870" s="253" t="s">
        <v>129</v>
      </c>
    </row>
    <row r="871" spans="2:7" ht="16.5" hidden="1" customHeight="1">
      <c r="B871" s="211">
        <v>44620</v>
      </c>
      <c r="C871" s="251" t="s">
        <v>127</v>
      </c>
      <c r="D871" s="145"/>
      <c r="E871" s="251" t="s">
        <v>128</v>
      </c>
      <c r="F871" s="464">
        <v>100000</v>
      </c>
      <c r="G871" s="253" t="s">
        <v>129</v>
      </c>
    </row>
    <row r="872" spans="2:7" ht="17.25" hidden="1" customHeight="1" thickBot="1">
      <c r="B872" s="53">
        <v>44620</v>
      </c>
      <c r="C872" s="559" t="s">
        <v>127</v>
      </c>
      <c r="D872" s="268"/>
      <c r="E872" s="559" t="s">
        <v>128</v>
      </c>
      <c r="F872" s="521">
        <v>20000</v>
      </c>
      <c r="G872" s="271" t="s">
        <v>129</v>
      </c>
    </row>
    <row r="873" spans="2:7" ht="16.5" hidden="1" customHeight="1">
      <c r="B873" s="577">
        <v>44621</v>
      </c>
      <c r="C873" s="537" t="s">
        <v>127</v>
      </c>
      <c r="D873" s="578"/>
      <c r="E873" s="537" t="s">
        <v>128</v>
      </c>
      <c r="F873" s="579">
        <v>30000</v>
      </c>
      <c r="G873" s="261" t="s">
        <v>129</v>
      </c>
    </row>
    <row r="874" spans="2:7" ht="16.5" hidden="1" customHeight="1">
      <c r="B874" s="470">
        <v>44621</v>
      </c>
      <c r="C874" s="554" t="s">
        <v>127</v>
      </c>
      <c r="D874" s="580"/>
      <c r="E874" s="554" t="s">
        <v>128</v>
      </c>
      <c r="F874" s="581">
        <v>10000</v>
      </c>
      <c r="G874" s="253" t="s">
        <v>129</v>
      </c>
    </row>
    <row r="875" spans="2:7" ht="16.5" hidden="1" customHeight="1">
      <c r="B875" s="470">
        <v>44622</v>
      </c>
      <c r="C875" s="554" t="s">
        <v>127</v>
      </c>
      <c r="D875" s="580"/>
      <c r="E875" s="554" t="s">
        <v>128</v>
      </c>
      <c r="F875" s="581">
        <v>70000</v>
      </c>
      <c r="G875" s="253" t="s">
        <v>129</v>
      </c>
    </row>
    <row r="876" spans="2:7" ht="16.5" hidden="1" customHeight="1">
      <c r="B876" s="470">
        <v>44623</v>
      </c>
      <c r="C876" s="554" t="s">
        <v>127</v>
      </c>
      <c r="D876" s="580"/>
      <c r="E876" s="554" t="s">
        <v>128</v>
      </c>
      <c r="F876" s="581">
        <v>10000</v>
      </c>
      <c r="G876" s="253" t="s">
        <v>129</v>
      </c>
    </row>
    <row r="877" spans="2:7" ht="16.5" hidden="1" customHeight="1">
      <c r="B877" s="470">
        <v>44624</v>
      </c>
      <c r="C877" s="554" t="s">
        <v>127</v>
      </c>
      <c r="D877" s="580"/>
      <c r="E877" s="554" t="s">
        <v>128</v>
      </c>
      <c r="F877" s="581">
        <v>100000</v>
      </c>
      <c r="G877" s="253" t="s">
        <v>129</v>
      </c>
    </row>
    <row r="878" spans="2:7" ht="16.5" hidden="1" customHeight="1">
      <c r="B878" s="470">
        <v>44624</v>
      </c>
      <c r="C878" s="554" t="s">
        <v>127</v>
      </c>
      <c r="D878" s="580"/>
      <c r="E878" s="554" t="s">
        <v>128</v>
      </c>
      <c r="F878" s="581">
        <v>320000</v>
      </c>
      <c r="G878" s="253" t="s">
        <v>129</v>
      </c>
    </row>
    <row r="879" spans="2:7" ht="16.5" hidden="1" customHeight="1">
      <c r="B879" s="470">
        <v>44624</v>
      </c>
      <c r="C879" s="554" t="s">
        <v>127</v>
      </c>
      <c r="D879" s="580"/>
      <c r="E879" s="554" t="s">
        <v>128</v>
      </c>
      <c r="F879" s="581">
        <v>10000</v>
      </c>
      <c r="G879" s="253" t="s">
        <v>129</v>
      </c>
    </row>
    <row r="880" spans="2:7" ht="16.5" hidden="1" customHeight="1">
      <c r="B880" s="470">
        <v>44625</v>
      </c>
      <c r="C880" s="554" t="s">
        <v>127</v>
      </c>
      <c r="D880" s="580"/>
      <c r="E880" s="554" t="s">
        <v>128</v>
      </c>
      <c r="F880" s="581">
        <v>30000</v>
      </c>
      <c r="G880" s="253" t="s">
        <v>129</v>
      </c>
    </row>
    <row r="881" spans="2:7" ht="16.5" hidden="1" customHeight="1">
      <c r="B881" s="470">
        <v>44627</v>
      </c>
      <c r="C881" s="554" t="s">
        <v>127</v>
      </c>
      <c r="D881" s="580"/>
      <c r="E881" s="554" t="s">
        <v>128</v>
      </c>
      <c r="F881" s="581">
        <v>100000</v>
      </c>
      <c r="G881" s="253" t="s">
        <v>129</v>
      </c>
    </row>
    <row r="882" spans="2:7" ht="16.5" hidden="1" customHeight="1">
      <c r="B882" s="470">
        <v>44627</v>
      </c>
      <c r="C882" s="554" t="s">
        <v>127</v>
      </c>
      <c r="D882" s="580"/>
      <c r="E882" s="554" t="s">
        <v>128</v>
      </c>
      <c r="F882" s="581">
        <v>10000</v>
      </c>
      <c r="G882" s="253" t="s">
        <v>129</v>
      </c>
    </row>
    <row r="883" spans="2:7" ht="16.5" hidden="1" customHeight="1">
      <c r="B883" s="470">
        <v>44627</v>
      </c>
      <c r="C883" s="554" t="s">
        <v>127</v>
      </c>
      <c r="D883" s="580"/>
      <c r="E883" s="554" t="s">
        <v>128</v>
      </c>
      <c r="F883" s="581">
        <v>40000</v>
      </c>
      <c r="G883" s="253" t="s">
        <v>129</v>
      </c>
    </row>
    <row r="884" spans="2:7" ht="16.5" hidden="1" customHeight="1">
      <c r="B884" s="470">
        <v>44630</v>
      </c>
      <c r="C884" s="554" t="s">
        <v>127</v>
      </c>
      <c r="D884" s="580"/>
      <c r="E884" s="554" t="s">
        <v>128</v>
      </c>
      <c r="F884" s="581">
        <v>50000</v>
      </c>
      <c r="G884" s="253" t="s">
        <v>129</v>
      </c>
    </row>
    <row r="885" spans="2:7" ht="16.5" hidden="1" customHeight="1">
      <c r="B885" s="470">
        <v>44630</v>
      </c>
      <c r="C885" s="554" t="s">
        <v>127</v>
      </c>
      <c r="D885" s="580"/>
      <c r="E885" s="554" t="s">
        <v>128</v>
      </c>
      <c r="F885" s="581">
        <v>10000</v>
      </c>
      <c r="G885" s="253" t="s">
        <v>129</v>
      </c>
    </row>
    <row r="886" spans="2:7" ht="16.5" hidden="1" customHeight="1">
      <c r="B886" s="470">
        <v>44630</v>
      </c>
      <c r="C886" s="554" t="s">
        <v>127</v>
      </c>
      <c r="D886" s="580"/>
      <c r="E886" s="554" t="s">
        <v>128</v>
      </c>
      <c r="F886" s="581">
        <v>10000</v>
      </c>
      <c r="G886" s="253" t="s">
        <v>129</v>
      </c>
    </row>
    <row r="887" spans="2:7" ht="16.5" hidden="1" customHeight="1">
      <c r="B887" s="470">
        <v>44630</v>
      </c>
      <c r="C887" s="554" t="s">
        <v>127</v>
      </c>
      <c r="D887" s="580"/>
      <c r="E887" s="554" t="s">
        <v>128</v>
      </c>
      <c r="F887" s="581">
        <v>20000</v>
      </c>
      <c r="G887" s="253" t="s">
        <v>129</v>
      </c>
    </row>
    <row r="888" spans="2:7" ht="16.5" hidden="1" customHeight="1">
      <c r="B888" s="470">
        <v>44630</v>
      </c>
      <c r="C888" s="554" t="s">
        <v>127</v>
      </c>
      <c r="D888" s="580"/>
      <c r="E888" s="554" t="s">
        <v>128</v>
      </c>
      <c r="F888" s="581">
        <v>10000</v>
      </c>
      <c r="G888" s="253" t="s">
        <v>129</v>
      </c>
    </row>
    <row r="889" spans="2:7" ht="16.5" hidden="1" customHeight="1">
      <c r="B889" s="470">
        <v>44630</v>
      </c>
      <c r="C889" s="554" t="s">
        <v>127</v>
      </c>
      <c r="D889" s="580"/>
      <c r="E889" s="554" t="s">
        <v>128</v>
      </c>
      <c r="F889" s="581">
        <v>515000</v>
      </c>
      <c r="G889" s="253" t="s">
        <v>129</v>
      </c>
    </row>
    <row r="890" spans="2:7" ht="16.5" hidden="1" customHeight="1">
      <c r="B890" s="470">
        <v>44631</v>
      </c>
      <c r="C890" s="554" t="s">
        <v>127</v>
      </c>
      <c r="D890" s="580"/>
      <c r="E890" s="554" t="s">
        <v>128</v>
      </c>
      <c r="F890" s="581">
        <v>30000</v>
      </c>
      <c r="G890" s="253" t="s">
        <v>129</v>
      </c>
    </row>
    <row r="891" spans="2:7" ht="16.5" hidden="1" customHeight="1">
      <c r="B891" s="470">
        <v>44632</v>
      </c>
      <c r="C891" s="554" t="s">
        <v>127</v>
      </c>
      <c r="D891" s="580"/>
      <c r="E891" s="554" t="s">
        <v>128</v>
      </c>
      <c r="F891" s="581">
        <v>10000</v>
      </c>
      <c r="G891" s="253" t="s">
        <v>129</v>
      </c>
    </row>
    <row r="892" spans="2:7" ht="16.5" hidden="1" customHeight="1">
      <c r="B892" s="470">
        <v>44634</v>
      </c>
      <c r="C892" s="554" t="s">
        <v>127</v>
      </c>
      <c r="D892" s="580"/>
      <c r="E892" s="554" t="s">
        <v>128</v>
      </c>
      <c r="F892" s="581">
        <v>10000</v>
      </c>
      <c r="G892" s="253" t="s">
        <v>129</v>
      </c>
    </row>
    <row r="893" spans="2:7" ht="16.5" hidden="1" customHeight="1">
      <c r="B893" s="470">
        <v>44634</v>
      </c>
      <c r="C893" s="554" t="s">
        <v>127</v>
      </c>
      <c r="D893" s="580"/>
      <c r="E893" s="554" t="s">
        <v>128</v>
      </c>
      <c r="F893" s="581">
        <v>80000</v>
      </c>
      <c r="G893" s="253" t="s">
        <v>129</v>
      </c>
    </row>
    <row r="894" spans="2:7" ht="16.5" hidden="1" customHeight="1">
      <c r="B894" s="470">
        <v>44636</v>
      </c>
      <c r="C894" s="554" t="s">
        <v>127</v>
      </c>
      <c r="D894" s="580"/>
      <c r="E894" s="554" t="s">
        <v>128</v>
      </c>
      <c r="F894" s="581">
        <v>50000</v>
      </c>
      <c r="G894" s="253" t="s">
        <v>129</v>
      </c>
    </row>
    <row r="895" spans="2:7" ht="16.5" hidden="1" customHeight="1">
      <c r="B895" s="470">
        <v>44637</v>
      </c>
      <c r="C895" s="554" t="s">
        <v>127</v>
      </c>
      <c r="D895" s="580"/>
      <c r="E895" s="554" t="s">
        <v>128</v>
      </c>
      <c r="F895" s="581">
        <v>1285000</v>
      </c>
      <c r="G895" s="253" t="s">
        <v>129</v>
      </c>
    </row>
    <row r="896" spans="2:7" ht="16.5" hidden="1" customHeight="1">
      <c r="B896" s="470">
        <v>44638</v>
      </c>
      <c r="C896" s="554" t="s">
        <v>127</v>
      </c>
      <c r="D896" s="580"/>
      <c r="E896" s="554" t="s">
        <v>128</v>
      </c>
      <c r="F896" s="581">
        <v>10000</v>
      </c>
      <c r="G896" s="253" t="s">
        <v>129</v>
      </c>
    </row>
    <row r="897" spans="2:7" ht="16.5" hidden="1" customHeight="1">
      <c r="B897" s="470">
        <v>44641</v>
      </c>
      <c r="C897" s="554" t="s">
        <v>127</v>
      </c>
      <c r="D897" s="580"/>
      <c r="E897" s="554" t="s">
        <v>128</v>
      </c>
      <c r="F897" s="581">
        <v>20000</v>
      </c>
      <c r="G897" s="253" t="s">
        <v>129</v>
      </c>
    </row>
    <row r="898" spans="2:7" ht="16.5" hidden="1" customHeight="1">
      <c r="B898" s="470">
        <v>44641</v>
      </c>
      <c r="C898" s="554" t="s">
        <v>127</v>
      </c>
      <c r="D898" s="580"/>
      <c r="E898" s="554" t="s">
        <v>128</v>
      </c>
      <c r="F898" s="581">
        <v>20000</v>
      </c>
      <c r="G898" s="253" t="s">
        <v>129</v>
      </c>
    </row>
    <row r="899" spans="2:7" ht="16.5" hidden="1" customHeight="1">
      <c r="B899" s="470">
        <v>44641</v>
      </c>
      <c r="C899" s="554" t="s">
        <v>127</v>
      </c>
      <c r="D899" s="580"/>
      <c r="E899" s="554" t="s">
        <v>128</v>
      </c>
      <c r="F899" s="581">
        <v>30000</v>
      </c>
      <c r="G899" s="253" t="s">
        <v>129</v>
      </c>
    </row>
    <row r="900" spans="2:7" ht="16.5" hidden="1" customHeight="1">
      <c r="B900" s="470">
        <v>44643</v>
      </c>
      <c r="C900" s="554" t="s">
        <v>127</v>
      </c>
      <c r="D900" s="580"/>
      <c r="E900" s="554" t="s">
        <v>128</v>
      </c>
      <c r="F900" s="581">
        <v>10000</v>
      </c>
      <c r="G900" s="253" t="s">
        <v>129</v>
      </c>
    </row>
    <row r="901" spans="2:7" ht="16.5" hidden="1" customHeight="1">
      <c r="B901" s="470">
        <v>44643</v>
      </c>
      <c r="C901" s="554" t="s">
        <v>127</v>
      </c>
      <c r="D901" s="580"/>
      <c r="E901" s="554" t="s">
        <v>128</v>
      </c>
      <c r="F901" s="581">
        <v>310000</v>
      </c>
      <c r="G901" s="253" t="s">
        <v>129</v>
      </c>
    </row>
    <row r="902" spans="2:7" ht="16.5" hidden="1" customHeight="1">
      <c r="B902" s="470">
        <v>44644</v>
      </c>
      <c r="C902" s="554" t="s">
        <v>127</v>
      </c>
      <c r="D902" s="580"/>
      <c r="E902" s="554" t="s">
        <v>128</v>
      </c>
      <c r="F902" s="581">
        <v>100000</v>
      </c>
      <c r="G902" s="253" t="s">
        <v>129</v>
      </c>
    </row>
    <row r="903" spans="2:7" ht="16.5" hidden="1" customHeight="1">
      <c r="B903" s="470">
        <v>44644</v>
      </c>
      <c r="C903" s="554" t="s">
        <v>127</v>
      </c>
      <c r="D903" s="580"/>
      <c r="E903" s="554" t="s">
        <v>128</v>
      </c>
      <c r="F903" s="581">
        <v>20000</v>
      </c>
      <c r="G903" s="253" t="s">
        <v>129</v>
      </c>
    </row>
    <row r="904" spans="2:7" ht="16.5" hidden="1" customHeight="1">
      <c r="B904" s="470">
        <v>44645</v>
      </c>
      <c r="C904" s="554" t="s">
        <v>127</v>
      </c>
      <c r="D904" s="580"/>
      <c r="E904" s="554" t="s">
        <v>128</v>
      </c>
      <c r="F904" s="581">
        <v>10000</v>
      </c>
      <c r="G904" s="253" t="s">
        <v>129</v>
      </c>
    </row>
    <row r="905" spans="2:7" ht="16.5" hidden="1" customHeight="1">
      <c r="B905" s="470">
        <v>44647</v>
      </c>
      <c r="C905" s="554" t="s">
        <v>127</v>
      </c>
      <c r="D905" s="580"/>
      <c r="E905" s="554" t="s">
        <v>128</v>
      </c>
      <c r="F905" s="581">
        <v>100000</v>
      </c>
      <c r="G905" s="253" t="s">
        <v>129</v>
      </c>
    </row>
    <row r="906" spans="2:7" ht="16.5" hidden="1" customHeight="1">
      <c r="B906" s="470">
        <v>44647</v>
      </c>
      <c r="C906" s="554" t="s">
        <v>127</v>
      </c>
      <c r="D906" s="580"/>
      <c r="E906" s="554" t="s">
        <v>128</v>
      </c>
      <c r="F906" s="581">
        <v>30000</v>
      </c>
      <c r="G906" s="253" t="s">
        <v>129</v>
      </c>
    </row>
    <row r="907" spans="2:7" ht="16.5" hidden="1" customHeight="1">
      <c r="B907" s="470">
        <v>44648</v>
      </c>
      <c r="C907" s="554" t="s">
        <v>127</v>
      </c>
      <c r="D907" s="580"/>
      <c r="E907" s="554" t="s">
        <v>128</v>
      </c>
      <c r="F907" s="581">
        <v>1205000</v>
      </c>
      <c r="G907" s="253" t="s">
        <v>129</v>
      </c>
    </row>
    <row r="908" spans="2:7" ht="16.5" hidden="1" customHeight="1">
      <c r="B908" s="470">
        <v>44649</v>
      </c>
      <c r="C908" s="554" t="s">
        <v>127</v>
      </c>
      <c r="D908" s="580"/>
      <c r="E908" s="554" t="s">
        <v>128</v>
      </c>
      <c r="F908" s="581">
        <v>10000</v>
      </c>
      <c r="G908" s="253" t="s">
        <v>129</v>
      </c>
    </row>
    <row r="909" spans="2:7" ht="16.5" hidden="1" customHeight="1">
      <c r="B909" s="470">
        <v>44650</v>
      </c>
      <c r="C909" s="554" t="s">
        <v>127</v>
      </c>
      <c r="D909" s="580"/>
      <c r="E909" s="554" t="s">
        <v>128</v>
      </c>
      <c r="F909" s="581">
        <v>1000000</v>
      </c>
      <c r="G909" s="253" t="s">
        <v>129</v>
      </c>
    </row>
    <row r="910" spans="2:7" ht="16.5" hidden="1" customHeight="1">
      <c r="B910" s="470">
        <v>44650</v>
      </c>
      <c r="C910" s="554" t="s">
        <v>127</v>
      </c>
      <c r="D910" s="580"/>
      <c r="E910" s="554" t="s">
        <v>128</v>
      </c>
      <c r="F910" s="581">
        <v>2000000</v>
      </c>
      <c r="G910" s="253" t="s">
        <v>129</v>
      </c>
    </row>
    <row r="911" spans="2:7" ht="16.5" hidden="1" customHeight="1">
      <c r="B911" s="470">
        <v>44650</v>
      </c>
      <c r="C911" s="554" t="s">
        <v>127</v>
      </c>
      <c r="D911" s="580"/>
      <c r="E911" s="554" t="s">
        <v>128</v>
      </c>
      <c r="F911" s="581">
        <v>90000</v>
      </c>
      <c r="G911" s="253" t="s">
        <v>129</v>
      </c>
    </row>
    <row r="912" spans="2:7" ht="16.5" hidden="1" customHeight="1">
      <c r="B912" s="470">
        <v>44651</v>
      </c>
      <c r="C912" s="554" t="s">
        <v>127</v>
      </c>
      <c r="D912" s="580"/>
      <c r="E912" s="554" t="s">
        <v>128</v>
      </c>
      <c r="F912" s="581">
        <v>50000</v>
      </c>
      <c r="G912" s="253" t="s">
        <v>129</v>
      </c>
    </row>
    <row r="913" spans="2:7" ht="16.5" hidden="1" customHeight="1">
      <c r="B913" s="470">
        <v>44651</v>
      </c>
      <c r="C913" s="554" t="s">
        <v>127</v>
      </c>
      <c r="D913" s="580"/>
      <c r="E913" s="554" t="s">
        <v>128</v>
      </c>
      <c r="F913" s="581">
        <v>10000</v>
      </c>
      <c r="G913" s="253" t="s">
        <v>129</v>
      </c>
    </row>
    <row r="914" spans="2:7" ht="16.5" hidden="1" customHeight="1">
      <c r="B914" s="470">
        <v>44651</v>
      </c>
      <c r="C914" s="554" t="s">
        <v>127</v>
      </c>
      <c r="D914" s="580"/>
      <c r="E914" s="554" t="s">
        <v>128</v>
      </c>
      <c r="F914" s="581">
        <v>100000</v>
      </c>
      <c r="G914" s="253" t="s">
        <v>129</v>
      </c>
    </row>
    <row r="915" spans="2:7" ht="16.5" hidden="1" customHeight="1">
      <c r="B915" s="470">
        <v>44651</v>
      </c>
      <c r="C915" s="554" t="s">
        <v>127</v>
      </c>
      <c r="D915" s="580"/>
      <c r="E915" s="554" t="s">
        <v>128</v>
      </c>
      <c r="F915" s="581">
        <v>20000</v>
      </c>
      <c r="G915" s="253" t="s">
        <v>129</v>
      </c>
    </row>
    <row r="916" spans="2:7" ht="17.25" hidden="1" customHeight="1" thickBot="1">
      <c r="B916" s="608">
        <v>44651</v>
      </c>
      <c r="C916" s="597" t="s">
        <v>127</v>
      </c>
      <c r="D916" s="609"/>
      <c r="E916" s="597" t="s">
        <v>128</v>
      </c>
      <c r="F916" s="610">
        <v>20000</v>
      </c>
      <c r="G916" s="271" t="s">
        <v>129</v>
      </c>
    </row>
    <row r="917" spans="2:7" ht="16.5" hidden="1" customHeight="1">
      <c r="B917" s="582">
        <v>44652</v>
      </c>
      <c r="C917" s="319" t="s">
        <v>127</v>
      </c>
      <c r="D917" s="611"/>
      <c r="E917" s="319" t="s">
        <v>128</v>
      </c>
      <c r="F917" s="583">
        <v>30000</v>
      </c>
      <c r="G917" s="612" t="s">
        <v>129</v>
      </c>
    </row>
    <row r="918" spans="2:7" ht="16.5" hidden="1" customHeight="1">
      <c r="B918" s="584">
        <v>44652</v>
      </c>
      <c r="C918" s="251" t="s">
        <v>127</v>
      </c>
      <c r="D918" s="613"/>
      <c r="E918" s="251" t="s">
        <v>128</v>
      </c>
      <c r="F918" s="585">
        <v>60000</v>
      </c>
      <c r="G918" s="614" t="s">
        <v>129</v>
      </c>
    </row>
    <row r="919" spans="2:7" ht="16.5" hidden="1" customHeight="1">
      <c r="B919" s="584">
        <v>44655</v>
      </c>
      <c r="C919" s="251" t="s">
        <v>127</v>
      </c>
      <c r="D919" s="613"/>
      <c r="E919" s="251" t="s">
        <v>128</v>
      </c>
      <c r="F919" s="585">
        <v>260000</v>
      </c>
      <c r="G919" s="614" t="s">
        <v>129</v>
      </c>
    </row>
    <row r="920" spans="2:7" ht="16.5" hidden="1" customHeight="1">
      <c r="B920" s="584">
        <v>44655</v>
      </c>
      <c r="C920" s="251" t="s">
        <v>127</v>
      </c>
      <c r="D920" s="613"/>
      <c r="E920" s="251" t="s">
        <v>128</v>
      </c>
      <c r="F920" s="585">
        <v>500000</v>
      </c>
      <c r="G920" s="614" t="s">
        <v>129</v>
      </c>
    </row>
    <row r="921" spans="2:7" ht="16.5" hidden="1" customHeight="1">
      <c r="B921" s="584">
        <v>44656</v>
      </c>
      <c r="C921" s="251" t="s">
        <v>127</v>
      </c>
      <c r="D921" s="613"/>
      <c r="E921" s="251" t="s">
        <v>128</v>
      </c>
      <c r="F921" s="585">
        <v>100000</v>
      </c>
      <c r="G921" s="614" t="s">
        <v>129</v>
      </c>
    </row>
    <row r="922" spans="2:7" ht="16.5" hidden="1" customHeight="1">
      <c r="B922" s="584">
        <v>44657</v>
      </c>
      <c r="C922" s="251" t="s">
        <v>127</v>
      </c>
      <c r="D922" s="613"/>
      <c r="E922" s="251" t="s">
        <v>128</v>
      </c>
      <c r="F922" s="585">
        <v>10000</v>
      </c>
      <c r="G922" s="614" t="s">
        <v>129</v>
      </c>
    </row>
    <row r="923" spans="2:7" ht="16.5" hidden="1" customHeight="1">
      <c r="B923" s="584">
        <v>44657</v>
      </c>
      <c r="C923" s="251" t="s">
        <v>127</v>
      </c>
      <c r="D923" s="613"/>
      <c r="E923" s="251" t="s">
        <v>128</v>
      </c>
      <c r="F923" s="585">
        <v>40000</v>
      </c>
      <c r="G923" s="614" t="s">
        <v>129</v>
      </c>
    </row>
    <row r="924" spans="2:7" ht="16.5" hidden="1" customHeight="1">
      <c r="B924" s="584">
        <v>44658</v>
      </c>
      <c r="C924" s="251" t="s">
        <v>127</v>
      </c>
      <c r="D924" s="613"/>
      <c r="E924" s="251" t="s">
        <v>128</v>
      </c>
      <c r="F924" s="585">
        <v>10000</v>
      </c>
      <c r="G924" s="614" t="s">
        <v>129</v>
      </c>
    </row>
    <row r="925" spans="2:7" ht="16.5" hidden="1" customHeight="1">
      <c r="B925" s="584">
        <v>44658</v>
      </c>
      <c r="C925" s="251" t="s">
        <v>127</v>
      </c>
      <c r="D925" s="613"/>
      <c r="E925" s="251" t="s">
        <v>128</v>
      </c>
      <c r="F925" s="585">
        <v>475000</v>
      </c>
      <c r="G925" s="614" t="s">
        <v>129</v>
      </c>
    </row>
    <row r="926" spans="2:7" ht="16.5" hidden="1" customHeight="1">
      <c r="B926" s="584">
        <v>44659</v>
      </c>
      <c r="C926" s="251" t="s">
        <v>127</v>
      </c>
      <c r="D926" s="613"/>
      <c r="E926" s="251" t="s">
        <v>128</v>
      </c>
      <c r="F926" s="585">
        <v>20000</v>
      </c>
      <c r="G926" s="614" t="s">
        <v>129</v>
      </c>
    </row>
    <row r="927" spans="2:7" ht="16.5" hidden="1" customHeight="1">
      <c r="B927" s="584">
        <v>44660</v>
      </c>
      <c r="C927" s="251" t="s">
        <v>127</v>
      </c>
      <c r="D927" s="613"/>
      <c r="E927" s="251" t="s">
        <v>128</v>
      </c>
      <c r="F927" s="585">
        <v>10000</v>
      </c>
      <c r="G927" s="614" t="s">
        <v>129</v>
      </c>
    </row>
    <row r="928" spans="2:7" ht="16.5" hidden="1" customHeight="1">
      <c r="B928" s="584">
        <v>44661</v>
      </c>
      <c r="C928" s="251" t="s">
        <v>127</v>
      </c>
      <c r="D928" s="613"/>
      <c r="E928" s="251" t="s">
        <v>128</v>
      </c>
      <c r="F928" s="585">
        <v>10000</v>
      </c>
      <c r="G928" s="614" t="s">
        <v>129</v>
      </c>
    </row>
    <row r="929" spans="2:7" ht="16.5" hidden="1" customHeight="1">
      <c r="B929" s="584">
        <v>44662</v>
      </c>
      <c r="C929" s="251" t="s">
        <v>127</v>
      </c>
      <c r="D929" s="613"/>
      <c r="E929" s="251" t="s">
        <v>128</v>
      </c>
      <c r="F929" s="585">
        <v>50000</v>
      </c>
      <c r="G929" s="614" t="s">
        <v>129</v>
      </c>
    </row>
    <row r="930" spans="2:7" ht="16.5" hidden="1" customHeight="1">
      <c r="B930" s="584">
        <v>44662</v>
      </c>
      <c r="C930" s="251" t="s">
        <v>127</v>
      </c>
      <c r="D930" s="613"/>
      <c r="E930" s="251" t="s">
        <v>128</v>
      </c>
      <c r="F930" s="585">
        <v>10000</v>
      </c>
      <c r="G930" s="614" t="s">
        <v>129</v>
      </c>
    </row>
    <row r="931" spans="2:7" ht="16.5" hidden="1" customHeight="1">
      <c r="B931" s="584">
        <v>44662</v>
      </c>
      <c r="C931" s="251" t="s">
        <v>127</v>
      </c>
      <c r="D931" s="613"/>
      <c r="E931" s="251" t="s">
        <v>128</v>
      </c>
      <c r="F931" s="585">
        <v>30000</v>
      </c>
      <c r="G931" s="614" t="s">
        <v>129</v>
      </c>
    </row>
    <row r="932" spans="2:7" ht="16.5" hidden="1" customHeight="1">
      <c r="B932" s="584">
        <v>44662</v>
      </c>
      <c r="C932" s="251" t="s">
        <v>127</v>
      </c>
      <c r="D932" s="613"/>
      <c r="E932" s="251" t="s">
        <v>128</v>
      </c>
      <c r="F932" s="585">
        <v>10000</v>
      </c>
      <c r="G932" s="614" t="s">
        <v>129</v>
      </c>
    </row>
    <row r="933" spans="2:7" ht="16.5" hidden="1" customHeight="1">
      <c r="B933" s="584">
        <v>44662</v>
      </c>
      <c r="C933" s="251" t="s">
        <v>127</v>
      </c>
      <c r="D933" s="613"/>
      <c r="E933" s="251" t="s">
        <v>128</v>
      </c>
      <c r="F933" s="585">
        <v>10000</v>
      </c>
      <c r="G933" s="614" t="s">
        <v>129</v>
      </c>
    </row>
    <row r="934" spans="2:7" ht="16.5" hidden="1" customHeight="1">
      <c r="B934" s="584">
        <v>44662</v>
      </c>
      <c r="C934" s="251" t="s">
        <v>127</v>
      </c>
      <c r="D934" s="613"/>
      <c r="E934" s="251" t="s">
        <v>128</v>
      </c>
      <c r="F934" s="585">
        <v>20000</v>
      </c>
      <c r="G934" s="614" t="s">
        <v>129</v>
      </c>
    </row>
    <row r="935" spans="2:7" ht="16.5" hidden="1" customHeight="1">
      <c r="B935" s="584">
        <v>44663</v>
      </c>
      <c r="C935" s="251" t="s">
        <v>127</v>
      </c>
      <c r="D935" s="613"/>
      <c r="E935" s="251" t="s">
        <v>128</v>
      </c>
      <c r="F935" s="585">
        <v>20000</v>
      </c>
      <c r="G935" s="614" t="s">
        <v>129</v>
      </c>
    </row>
    <row r="936" spans="2:7" ht="16.5" hidden="1" customHeight="1">
      <c r="B936" s="584">
        <v>44664</v>
      </c>
      <c r="C936" s="251" t="s">
        <v>127</v>
      </c>
      <c r="D936" s="613"/>
      <c r="E936" s="251" t="s">
        <v>128</v>
      </c>
      <c r="F936" s="585">
        <v>10000</v>
      </c>
      <c r="G936" s="614" t="s">
        <v>129</v>
      </c>
    </row>
    <row r="937" spans="2:7" ht="16.5" hidden="1" customHeight="1">
      <c r="B937" s="584">
        <v>44664</v>
      </c>
      <c r="C937" s="251" t="s">
        <v>127</v>
      </c>
      <c r="D937" s="613"/>
      <c r="E937" s="251" t="s">
        <v>128</v>
      </c>
      <c r="F937" s="585">
        <v>80000</v>
      </c>
      <c r="G937" s="614" t="s">
        <v>129</v>
      </c>
    </row>
    <row r="938" spans="2:7" ht="16.5" hidden="1" customHeight="1">
      <c r="B938" s="584">
        <v>44669</v>
      </c>
      <c r="C938" s="251" t="s">
        <v>127</v>
      </c>
      <c r="D938" s="613"/>
      <c r="E938" s="251" t="s">
        <v>128</v>
      </c>
      <c r="F938" s="585">
        <v>1285000</v>
      </c>
      <c r="G938" s="614" t="s">
        <v>129</v>
      </c>
    </row>
    <row r="939" spans="2:7" ht="16.5" hidden="1" customHeight="1">
      <c r="B939" s="584">
        <v>44671</v>
      </c>
      <c r="C939" s="251" t="s">
        <v>127</v>
      </c>
      <c r="D939" s="613"/>
      <c r="E939" s="251" t="s">
        <v>128</v>
      </c>
      <c r="F939" s="585">
        <v>20000</v>
      </c>
      <c r="G939" s="614" t="s">
        <v>129</v>
      </c>
    </row>
    <row r="940" spans="2:7" ht="16.5" hidden="1" customHeight="1">
      <c r="B940" s="584">
        <v>44671</v>
      </c>
      <c r="C940" s="251" t="s">
        <v>127</v>
      </c>
      <c r="D940" s="613"/>
      <c r="E940" s="251" t="s">
        <v>128</v>
      </c>
      <c r="F940" s="585">
        <v>20000</v>
      </c>
      <c r="G940" s="614" t="s">
        <v>129</v>
      </c>
    </row>
    <row r="941" spans="2:7" ht="16.5" hidden="1" customHeight="1">
      <c r="B941" s="584">
        <v>44671</v>
      </c>
      <c r="C941" s="251" t="s">
        <v>127</v>
      </c>
      <c r="D941" s="613"/>
      <c r="E941" s="251" t="s">
        <v>128</v>
      </c>
      <c r="F941" s="585">
        <v>40000</v>
      </c>
      <c r="G941" s="614" t="s">
        <v>129</v>
      </c>
    </row>
    <row r="942" spans="2:7" ht="16.5" hidden="1" customHeight="1">
      <c r="B942" s="584">
        <v>44673</v>
      </c>
      <c r="C942" s="251" t="s">
        <v>127</v>
      </c>
      <c r="D942" s="613"/>
      <c r="E942" s="251" t="s">
        <v>128</v>
      </c>
      <c r="F942" s="585">
        <v>230000</v>
      </c>
      <c r="G942" s="614" t="s">
        <v>129</v>
      </c>
    </row>
    <row r="943" spans="2:7" ht="16.5" hidden="1" customHeight="1">
      <c r="B943" s="584">
        <v>44676</v>
      </c>
      <c r="C943" s="251" t="s">
        <v>127</v>
      </c>
      <c r="D943" s="613"/>
      <c r="E943" s="251" t="s">
        <v>128</v>
      </c>
      <c r="F943" s="585">
        <v>90000</v>
      </c>
      <c r="G943" s="614" t="s">
        <v>129</v>
      </c>
    </row>
    <row r="944" spans="2:7" ht="16.5" hidden="1" customHeight="1">
      <c r="B944" s="584">
        <v>44677</v>
      </c>
      <c r="C944" s="251" t="s">
        <v>127</v>
      </c>
      <c r="D944" s="613"/>
      <c r="E944" s="251" t="s">
        <v>128</v>
      </c>
      <c r="F944" s="585">
        <v>100000</v>
      </c>
      <c r="G944" s="614" t="s">
        <v>129</v>
      </c>
    </row>
    <row r="945" spans="2:7" ht="16.5" hidden="1" customHeight="1">
      <c r="B945" s="584">
        <v>44678</v>
      </c>
      <c r="C945" s="251" t="s">
        <v>127</v>
      </c>
      <c r="D945" s="613"/>
      <c r="E945" s="251" t="s">
        <v>128</v>
      </c>
      <c r="F945" s="585">
        <v>1205000</v>
      </c>
      <c r="G945" s="614" t="s">
        <v>129</v>
      </c>
    </row>
    <row r="946" spans="2:7" ht="16.5" hidden="1" customHeight="1">
      <c r="B946" s="584">
        <v>44679</v>
      </c>
      <c r="C946" s="251" t="s">
        <v>127</v>
      </c>
      <c r="D946" s="613"/>
      <c r="E946" s="251" t="s">
        <v>128</v>
      </c>
      <c r="F946" s="585">
        <v>30000</v>
      </c>
      <c r="G946" s="614" t="s">
        <v>129</v>
      </c>
    </row>
    <row r="947" spans="2:7" ht="16.5" hidden="1" customHeight="1">
      <c r="B947" s="584">
        <v>44679</v>
      </c>
      <c r="C947" s="251" t="s">
        <v>127</v>
      </c>
      <c r="D947" s="613"/>
      <c r="E947" s="251" t="s">
        <v>128</v>
      </c>
      <c r="F947" s="585">
        <v>50000</v>
      </c>
      <c r="G947" s="614" t="s">
        <v>129</v>
      </c>
    </row>
    <row r="948" spans="2:7" ht="16.5" hidden="1" customHeight="1">
      <c r="B948" s="584">
        <v>44680</v>
      </c>
      <c r="C948" s="251" t="s">
        <v>127</v>
      </c>
      <c r="D948" s="613"/>
      <c r="E948" s="251" t="s">
        <v>128</v>
      </c>
      <c r="F948" s="585">
        <v>10000</v>
      </c>
      <c r="G948" s="614" t="s">
        <v>129</v>
      </c>
    </row>
    <row r="949" spans="2:7" ht="16.5" hidden="1" customHeight="1">
      <c r="B949" s="584">
        <v>44680</v>
      </c>
      <c r="C949" s="251" t="s">
        <v>127</v>
      </c>
      <c r="D949" s="613"/>
      <c r="E949" s="251" t="s">
        <v>128</v>
      </c>
      <c r="F949" s="585">
        <v>20000</v>
      </c>
      <c r="G949" s="614" t="s">
        <v>129</v>
      </c>
    </row>
    <row r="950" spans="2:7" ht="16.5" hidden="1" customHeight="1">
      <c r="B950" s="584">
        <v>44680</v>
      </c>
      <c r="C950" s="251" t="s">
        <v>127</v>
      </c>
      <c r="D950" s="613"/>
      <c r="E950" s="251" t="s">
        <v>128</v>
      </c>
      <c r="F950" s="585">
        <v>20000</v>
      </c>
      <c r="G950" s="614" t="s">
        <v>129</v>
      </c>
    </row>
    <row r="951" spans="2:7" ht="17.25" hidden="1" customHeight="1" thickBot="1">
      <c r="B951" s="605">
        <v>44681</v>
      </c>
      <c r="C951" s="615" t="s">
        <v>127</v>
      </c>
      <c r="D951" s="618"/>
      <c r="E951" s="615" t="s">
        <v>128</v>
      </c>
      <c r="F951" s="619">
        <v>10000</v>
      </c>
      <c r="G951" s="620" t="s">
        <v>129</v>
      </c>
    </row>
    <row r="952" spans="2:7" ht="16.5" hidden="1" customHeight="1">
      <c r="B952" s="582">
        <v>44682</v>
      </c>
      <c r="C952" s="352" t="s">
        <v>9</v>
      </c>
      <c r="D952" s="611"/>
      <c r="E952" s="319" t="s">
        <v>128</v>
      </c>
      <c r="F952" s="583">
        <v>30000</v>
      </c>
      <c r="G952" s="612" t="s">
        <v>129</v>
      </c>
    </row>
    <row r="953" spans="2:7" ht="16.5" hidden="1" customHeight="1">
      <c r="B953" s="584">
        <v>44683</v>
      </c>
      <c r="C953" s="149" t="s">
        <v>9</v>
      </c>
      <c r="D953" s="613"/>
      <c r="E953" s="251" t="s">
        <v>128</v>
      </c>
      <c r="F953" s="585">
        <v>50000</v>
      </c>
      <c r="G953" s="614" t="s">
        <v>129</v>
      </c>
    </row>
    <row r="954" spans="2:7" ht="16.5" hidden="1" customHeight="1">
      <c r="B954" s="584">
        <v>44683</v>
      </c>
      <c r="C954" s="149" t="s">
        <v>9</v>
      </c>
      <c r="D954" s="613"/>
      <c r="E954" s="251" t="s">
        <v>128</v>
      </c>
      <c r="F954" s="585">
        <v>10000</v>
      </c>
      <c r="G954" s="614" t="s">
        <v>129</v>
      </c>
    </row>
    <row r="955" spans="2:7" ht="16.5" hidden="1" customHeight="1">
      <c r="B955" s="584">
        <v>44683</v>
      </c>
      <c r="C955" s="149" t="s">
        <v>9</v>
      </c>
      <c r="D955" s="613"/>
      <c r="E955" s="251" t="s">
        <v>128</v>
      </c>
      <c r="F955" s="585">
        <v>100000</v>
      </c>
      <c r="G955" s="614" t="s">
        <v>129</v>
      </c>
    </row>
    <row r="956" spans="2:7" ht="16.5" hidden="1" customHeight="1">
      <c r="B956" s="584">
        <v>44683</v>
      </c>
      <c r="C956" s="149" t="s">
        <v>9</v>
      </c>
      <c r="D956" s="613"/>
      <c r="E956" s="251" t="s">
        <v>128</v>
      </c>
      <c r="F956" s="585">
        <v>10000</v>
      </c>
      <c r="G956" s="614" t="s">
        <v>129</v>
      </c>
    </row>
    <row r="957" spans="2:7" ht="16.5" hidden="1" customHeight="1">
      <c r="B957" s="584">
        <v>44683</v>
      </c>
      <c r="C957" s="149" t="s">
        <v>9</v>
      </c>
      <c r="D957" s="613"/>
      <c r="E957" s="251" t="s">
        <v>128</v>
      </c>
      <c r="F957" s="585">
        <v>20000</v>
      </c>
      <c r="G957" s="614" t="s">
        <v>129</v>
      </c>
    </row>
    <row r="958" spans="2:7" ht="16.5" hidden="1" customHeight="1">
      <c r="B958" s="584">
        <v>44685</v>
      </c>
      <c r="C958" s="149" t="s">
        <v>9</v>
      </c>
      <c r="D958" s="613"/>
      <c r="E958" s="251" t="s">
        <v>128</v>
      </c>
      <c r="F958" s="585">
        <v>310000</v>
      </c>
      <c r="G958" s="614" t="s">
        <v>129</v>
      </c>
    </row>
    <row r="959" spans="2:7" ht="16.5" hidden="1" customHeight="1">
      <c r="B959" s="584">
        <v>44686</v>
      </c>
      <c r="C959" s="149" t="s">
        <v>9</v>
      </c>
      <c r="D959" s="613"/>
      <c r="E959" s="251" t="s">
        <v>128</v>
      </c>
      <c r="F959" s="585">
        <v>10000</v>
      </c>
      <c r="G959" s="614" t="s">
        <v>129</v>
      </c>
    </row>
    <row r="960" spans="2:7" ht="16.5" hidden="1" customHeight="1">
      <c r="B960" s="584">
        <v>44686</v>
      </c>
      <c r="C960" s="149" t="s">
        <v>9</v>
      </c>
      <c r="D960" s="613"/>
      <c r="E960" s="251" t="s">
        <v>128</v>
      </c>
      <c r="F960" s="585">
        <v>10000</v>
      </c>
      <c r="G960" s="614" t="s">
        <v>129</v>
      </c>
    </row>
    <row r="961" spans="2:7" ht="16.5" hidden="1" customHeight="1">
      <c r="B961" s="584">
        <v>44686</v>
      </c>
      <c r="C961" s="149" t="s">
        <v>9</v>
      </c>
      <c r="D961" s="613"/>
      <c r="E961" s="251" t="s">
        <v>128</v>
      </c>
      <c r="F961" s="585">
        <v>10000</v>
      </c>
      <c r="G961" s="614" t="s">
        <v>129</v>
      </c>
    </row>
    <row r="962" spans="2:7" ht="16.5" hidden="1" customHeight="1">
      <c r="B962" s="584">
        <v>44686</v>
      </c>
      <c r="C962" s="149" t="s">
        <v>9</v>
      </c>
      <c r="D962" s="613"/>
      <c r="E962" s="251" t="s">
        <v>128</v>
      </c>
      <c r="F962" s="585">
        <v>10000</v>
      </c>
      <c r="G962" s="614" t="s">
        <v>129</v>
      </c>
    </row>
    <row r="963" spans="2:7" ht="16.5" hidden="1" customHeight="1">
      <c r="B963" s="584">
        <v>44687</v>
      </c>
      <c r="C963" s="149" t="s">
        <v>9</v>
      </c>
      <c r="D963" s="613"/>
      <c r="E963" s="251" t="s">
        <v>128</v>
      </c>
      <c r="F963" s="585">
        <v>100000</v>
      </c>
      <c r="G963" s="614" t="s">
        <v>129</v>
      </c>
    </row>
    <row r="964" spans="2:7" ht="16.5" hidden="1" customHeight="1">
      <c r="B964" s="584">
        <v>44687</v>
      </c>
      <c r="C964" s="149" t="s">
        <v>9</v>
      </c>
      <c r="D964" s="613"/>
      <c r="E964" s="251" t="s">
        <v>128</v>
      </c>
      <c r="F964" s="585">
        <v>100000</v>
      </c>
      <c r="G964" s="614" t="s">
        <v>129</v>
      </c>
    </row>
    <row r="965" spans="2:7" ht="16.5" hidden="1" customHeight="1">
      <c r="B965" s="584">
        <v>44687</v>
      </c>
      <c r="C965" s="149" t="s">
        <v>9</v>
      </c>
      <c r="D965" s="613"/>
      <c r="E965" s="251" t="s">
        <v>128</v>
      </c>
      <c r="F965" s="585">
        <v>40000</v>
      </c>
      <c r="G965" s="614" t="s">
        <v>129</v>
      </c>
    </row>
    <row r="966" spans="2:7" ht="16.5" hidden="1" customHeight="1">
      <c r="B966" s="584">
        <v>44690</v>
      </c>
      <c r="C966" s="149" t="s">
        <v>9</v>
      </c>
      <c r="D966" s="613"/>
      <c r="E966" s="251" t="s">
        <v>128</v>
      </c>
      <c r="F966" s="585">
        <v>495000</v>
      </c>
      <c r="G966" s="614" t="s">
        <v>129</v>
      </c>
    </row>
    <row r="967" spans="2:7" ht="16.5" hidden="1" customHeight="1">
      <c r="B967" s="584">
        <v>44691</v>
      </c>
      <c r="C967" s="149" t="s">
        <v>9</v>
      </c>
      <c r="D967" s="613"/>
      <c r="E967" s="251" t="s">
        <v>128</v>
      </c>
      <c r="F967" s="585">
        <v>10000</v>
      </c>
      <c r="G967" s="614" t="s">
        <v>129</v>
      </c>
    </row>
    <row r="968" spans="2:7" ht="16.5" hidden="1" customHeight="1">
      <c r="B968" s="584">
        <v>44691</v>
      </c>
      <c r="C968" s="149" t="s">
        <v>9</v>
      </c>
      <c r="D968" s="613"/>
      <c r="E968" s="251" t="s">
        <v>128</v>
      </c>
      <c r="F968" s="585">
        <v>50000</v>
      </c>
      <c r="G968" s="614" t="s">
        <v>129</v>
      </c>
    </row>
    <row r="969" spans="2:7" ht="16.5" hidden="1" customHeight="1">
      <c r="B969" s="584">
        <v>44691</v>
      </c>
      <c r="C969" s="149" t="s">
        <v>9</v>
      </c>
      <c r="D969" s="613"/>
      <c r="E969" s="251" t="s">
        <v>128</v>
      </c>
      <c r="F969" s="585">
        <v>10000</v>
      </c>
      <c r="G969" s="614" t="s">
        <v>129</v>
      </c>
    </row>
    <row r="970" spans="2:7" ht="16.5" hidden="1" customHeight="1">
      <c r="B970" s="584">
        <v>44691</v>
      </c>
      <c r="C970" s="149" t="s">
        <v>9</v>
      </c>
      <c r="D970" s="613"/>
      <c r="E970" s="251" t="s">
        <v>128</v>
      </c>
      <c r="F970" s="585">
        <v>20000</v>
      </c>
      <c r="G970" s="614" t="s">
        <v>129</v>
      </c>
    </row>
    <row r="971" spans="2:7" ht="16.5" hidden="1" customHeight="1">
      <c r="B971" s="584">
        <v>44691</v>
      </c>
      <c r="C971" s="149" t="s">
        <v>9</v>
      </c>
      <c r="D971" s="613"/>
      <c r="E971" s="251" t="s">
        <v>128</v>
      </c>
      <c r="F971" s="585">
        <v>10000</v>
      </c>
      <c r="G971" s="614" t="s">
        <v>129</v>
      </c>
    </row>
    <row r="972" spans="2:7" ht="16.5" hidden="1" customHeight="1">
      <c r="B972" s="584">
        <v>44692</v>
      </c>
      <c r="C972" s="149" t="s">
        <v>9</v>
      </c>
      <c r="D972" s="613"/>
      <c r="E972" s="251" t="s">
        <v>128</v>
      </c>
      <c r="F972" s="585">
        <v>30000</v>
      </c>
      <c r="G972" s="614" t="s">
        <v>129</v>
      </c>
    </row>
    <row r="973" spans="2:7" ht="16.5" hidden="1" customHeight="1">
      <c r="B973" s="584">
        <v>44692</v>
      </c>
      <c r="C973" s="149" t="s">
        <v>9</v>
      </c>
      <c r="D973" s="613"/>
      <c r="E973" s="251" t="s">
        <v>128</v>
      </c>
      <c r="F973" s="585">
        <v>20000</v>
      </c>
      <c r="G973" s="614" t="s">
        <v>129</v>
      </c>
    </row>
    <row r="974" spans="2:7" ht="16.5" hidden="1" customHeight="1">
      <c r="B974" s="584">
        <v>44693</v>
      </c>
      <c r="C974" s="149" t="s">
        <v>9</v>
      </c>
      <c r="D974" s="613"/>
      <c r="E974" s="251" t="s">
        <v>128</v>
      </c>
      <c r="F974" s="585">
        <v>80000</v>
      </c>
      <c r="G974" s="614" t="s">
        <v>129</v>
      </c>
    </row>
    <row r="975" spans="2:7" ht="16.5" hidden="1" customHeight="1">
      <c r="B975" s="584">
        <v>44694</v>
      </c>
      <c r="C975" s="149" t="s">
        <v>9</v>
      </c>
      <c r="D975" s="613"/>
      <c r="E975" s="251" t="s">
        <v>128</v>
      </c>
      <c r="F975" s="585">
        <v>10000</v>
      </c>
      <c r="G975" s="614" t="s">
        <v>129</v>
      </c>
    </row>
    <row r="976" spans="2:7" ht="16.5" hidden="1" customHeight="1">
      <c r="B976" s="584">
        <v>44696</v>
      </c>
      <c r="C976" s="149" t="s">
        <v>9</v>
      </c>
      <c r="D976" s="613"/>
      <c r="E976" s="251" t="s">
        <v>128</v>
      </c>
      <c r="F976" s="585">
        <v>10000</v>
      </c>
      <c r="G976" s="614" t="s">
        <v>129</v>
      </c>
    </row>
    <row r="977" spans="2:7" ht="16.5" hidden="1" customHeight="1">
      <c r="B977" s="584">
        <v>44697</v>
      </c>
      <c r="C977" s="149" t="s">
        <v>9</v>
      </c>
      <c r="D977" s="613"/>
      <c r="E977" s="251" t="s">
        <v>128</v>
      </c>
      <c r="F977" s="585">
        <v>200000</v>
      </c>
      <c r="G977" s="614" t="s">
        <v>129</v>
      </c>
    </row>
    <row r="978" spans="2:7" ht="16.5" hidden="1" customHeight="1">
      <c r="B978" s="584">
        <v>44699</v>
      </c>
      <c r="C978" s="149" t="s">
        <v>9</v>
      </c>
      <c r="D978" s="613"/>
      <c r="E978" s="251" t="s">
        <v>128</v>
      </c>
      <c r="F978" s="585">
        <v>1265000</v>
      </c>
      <c r="G978" s="614" t="s">
        <v>129</v>
      </c>
    </row>
    <row r="979" spans="2:7" ht="16.5" hidden="1" customHeight="1">
      <c r="B979" s="584">
        <v>44700</v>
      </c>
      <c r="C979" s="149" t="s">
        <v>9</v>
      </c>
      <c r="D979" s="613"/>
      <c r="E979" s="251" t="s">
        <v>128</v>
      </c>
      <c r="F979" s="585">
        <v>30000</v>
      </c>
      <c r="G979" s="614" t="s">
        <v>129</v>
      </c>
    </row>
    <row r="980" spans="2:7" ht="16.5" hidden="1" customHeight="1">
      <c r="B980" s="584">
        <v>44701</v>
      </c>
      <c r="C980" s="149" t="s">
        <v>9</v>
      </c>
      <c r="D980" s="613"/>
      <c r="E980" s="251" t="s">
        <v>128</v>
      </c>
      <c r="F980" s="585">
        <v>20000</v>
      </c>
      <c r="G980" s="614" t="s">
        <v>129</v>
      </c>
    </row>
    <row r="981" spans="2:7" ht="16.5" hidden="1" customHeight="1">
      <c r="B981" s="584">
        <v>44701</v>
      </c>
      <c r="C981" s="149" t="s">
        <v>9</v>
      </c>
      <c r="D981" s="613"/>
      <c r="E981" s="251" t="s">
        <v>128</v>
      </c>
      <c r="F981" s="585">
        <v>20000</v>
      </c>
      <c r="G981" s="614" t="s">
        <v>129</v>
      </c>
    </row>
    <row r="982" spans="2:7" ht="16.5" hidden="1" customHeight="1">
      <c r="B982" s="584">
        <v>44703</v>
      </c>
      <c r="C982" s="149" t="s">
        <v>9</v>
      </c>
      <c r="D982" s="613"/>
      <c r="E982" s="251" t="s">
        <v>128</v>
      </c>
      <c r="F982" s="585">
        <v>10000</v>
      </c>
      <c r="G982" s="614" t="s">
        <v>129</v>
      </c>
    </row>
    <row r="983" spans="2:7" ht="16.5" hidden="1" customHeight="1">
      <c r="B983" s="584">
        <v>44703</v>
      </c>
      <c r="C983" s="149" t="s">
        <v>9</v>
      </c>
      <c r="D983" s="613"/>
      <c r="E983" s="251" t="s">
        <v>128</v>
      </c>
      <c r="F983" s="585">
        <v>2500000</v>
      </c>
      <c r="G983" s="614" t="s">
        <v>129</v>
      </c>
    </row>
    <row r="984" spans="2:7" ht="16.5" hidden="1" customHeight="1">
      <c r="B984" s="584">
        <v>44704</v>
      </c>
      <c r="C984" s="149" t="s">
        <v>9</v>
      </c>
      <c r="D984" s="613"/>
      <c r="E984" s="251" t="s">
        <v>128</v>
      </c>
      <c r="F984" s="585">
        <v>230000</v>
      </c>
      <c r="G984" s="614" t="s">
        <v>129</v>
      </c>
    </row>
    <row r="985" spans="2:7" ht="16.5" hidden="1" customHeight="1">
      <c r="B985" s="584">
        <v>44704</v>
      </c>
      <c r="C985" s="149" t="s">
        <v>9</v>
      </c>
      <c r="D985" s="613"/>
      <c r="E985" s="251" t="s">
        <v>128</v>
      </c>
      <c r="F985" s="585">
        <v>2000000</v>
      </c>
      <c r="G985" s="614" t="s">
        <v>129</v>
      </c>
    </row>
    <row r="986" spans="2:7" ht="16.5" hidden="1" customHeight="1">
      <c r="B986" s="584">
        <v>44705</v>
      </c>
      <c r="C986" s="149" t="s">
        <v>9</v>
      </c>
      <c r="D986" s="613"/>
      <c r="E986" s="251" t="s">
        <v>128</v>
      </c>
      <c r="F986" s="585">
        <v>100000</v>
      </c>
      <c r="G986" s="614" t="s">
        <v>129</v>
      </c>
    </row>
    <row r="987" spans="2:7" ht="16.5" hidden="1" customHeight="1">
      <c r="B987" s="584">
        <v>44706</v>
      </c>
      <c r="C987" s="149" t="s">
        <v>9</v>
      </c>
      <c r="D987" s="613"/>
      <c r="E987" s="251" t="s">
        <v>128</v>
      </c>
      <c r="F987" s="585">
        <v>100000</v>
      </c>
      <c r="G987" s="614" t="s">
        <v>129</v>
      </c>
    </row>
    <row r="988" spans="2:7" ht="16.5" hidden="1" customHeight="1">
      <c r="B988" s="584">
        <v>44707</v>
      </c>
      <c r="C988" s="149" t="s">
        <v>9</v>
      </c>
      <c r="D988" s="613"/>
      <c r="E988" s="251" t="s">
        <v>128</v>
      </c>
      <c r="F988" s="585">
        <v>10000</v>
      </c>
      <c r="G988" s="614" t="s">
        <v>129</v>
      </c>
    </row>
    <row r="989" spans="2:7" ht="16.5" hidden="1" customHeight="1">
      <c r="B989" s="584">
        <v>44708</v>
      </c>
      <c r="C989" s="149" t="s">
        <v>9</v>
      </c>
      <c r="D989" s="613"/>
      <c r="E989" s="251" t="s">
        <v>128</v>
      </c>
      <c r="F989" s="585">
        <v>1175000</v>
      </c>
      <c r="G989" s="614" t="s">
        <v>129</v>
      </c>
    </row>
    <row r="990" spans="2:7" ht="16.5" hidden="1" customHeight="1">
      <c r="B990" s="584">
        <v>44711</v>
      </c>
      <c r="C990" s="149" t="s">
        <v>9</v>
      </c>
      <c r="D990" s="613"/>
      <c r="E990" s="251" t="s">
        <v>128</v>
      </c>
      <c r="F990" s="585">
        <v>30000</v>
      </c>
      <c r="G990" s="614" t="s">
        <v>129</v>
      </c>
    </row>
    <row r="991" spans="2:7" ht="16.5" hidden="1" customHeight="1">
      <c r="B991" s="584">
        <v>44711</v>
      </c>
      <c r="C991" s="149" t="s">
        <v>9</v>
      </c>
      <c r="D991" s="613"/>
      <c r="E991" s="251" t="s">
        <v>128</v>
      </c>
      <c r="F991" s="585">
        <v>10000</v>
      </c>
      <c r="G991" s="614" t="s">
        <v>129</v>
      </c>
    </row>
    <row r="992" spans="2:7" ht="16.5" hidden="1" customHeight="1">
      <c r="B992" s="584">
        <v>44711</v>
      </c>
      <c r="C992" s="149" t="s">
        <v>9</v>
      </c>
      <c r="D992" s="613"/>
      <c r="E992" s="251" t="s">
        <v>128</v>
      </c>
      <c r="F992" s="585">
        <v>70000</v>
      </c>
      <c r="G992" s="614" t="s">
        <v>129</v>
      </c>
    </row>
    <row r="993" spans="2:7" ht="16.5" hidden="1" customHeight="1">
      <c r="B993" s="584">
        <v>44712</v>
      </c>
      <c r="C993" s="149" t="s">
        <v>9</v>
      </c>
      <c r="D993" s="613"/>
      <c r="E993" s="251" t="s">
        <v>128</v>
      </c>
      <c r="F993" s="585">
        <v>50000</v>
      </c>
      <c r="G993" s="614" t="s">
        <v>129</v>
      </c>
    </row>
    <row r="994" spans="2:7" ht="16.5" hidden="1" customHeight="1">
      <c r="B994" s="584">
        <v>44712</v>
      </c>
      <c r="C994" s="149" t="s">
        <v>9</v>
      </c>
      <c r="D994" s="613"/>
      <c r="E994" s="251" t="s">
        <v>128</v>
      </c>
      <c r="F994" s="585">
        <v>100000</v>
      </c>
      <c r="G994" s="614" t="s">
        <v>129</v>
      </c>
    </row>
    <row r="995" spans="2:7" ht="16.5" hidden="1" customHeight="1">
      <c r="B995" s="584">
        <v>44712</v>
      </c>
      <c r="C995" s="149" t="s">
        <v>9</v>
      </c>
      <c r="D995" s="613"/>
      <c r="E995" s="251" t="s">
        <v>128</v>
      </c>
      <c r="F995" s="585">
        <v>10000</v>
      </c>
      <c r="G995" s="614" t="s">
        <v>129</v>
      </c>
    </row>
    <row r="996" spans="2:7" ht="16.5" hidden="1" customHeight="1">
      <c r="B996" s="584">
        <v>44712</v>
      </c>
      <c r="C996" s="149" t="s">
        <v>9</v>
      </c>
      <c r="D996" s="613"/>
      <c r="E996" s="251" t="s">
        <v>128</v>
      </c>
      <c r="F996" s="585">
        <v>20000</v>
      </c>
      <c r="G996" s="614" t="s">
        <v>129</v>
      </c>
    </row>
    <row r="997" spans="2:7" ht="17.25" hidden="1" customHeight="1" thickBot="1">
      <c r="B997" s="605">
        <v>44712</v>
      </c>
      <c r="C997" s="209" t="s">
        <v>9</v>
      </c>
      <c r="D997" s="618"/>
      <c r="E997" s="625" t="s">
        <v>128</v>
      </c>
      <c r="F997" s="619">
        <v>20000</v>
      </c>
      <c r="G997" s="620" t="s">
        <v>129</v>
      </c>
    </row>
    <row r="998" spans="2:7" ht="16.5" hidden="1" customHeight="1">
      <c r="B998" s="633">
        <v>44713</v>
      </c>
      <c r="C998" s="627" t="s">
        <v>9</v>
      </c>
      <c r="D998" s="634"/>
      <c r="E998" s="508" t="s">
        <v>128</v>
      </c>
      <c r="F998" s="635">
        <v>30000</v>
      </c>
      <c r="G998" s="628" t="s">
        <v>129</v>
      </c>
    </row>
    <row r="999" spans="2:7" ht="16.5" hidden="1" customHeight="1">
      <c r="B999" s="636">
        <v>44714</v>
      </c>
      <c r="C999" s="629" t="s">
        <v>9</v>
      </c>
      <c r="D999" s="637"/>
      <c r="E999" s="463" t="s">
        <v>128</v>
      </c>
      <c r="F999" s="638">
        <v>80000</v>
      </c>
      <c r="G999" s="630" t="s">
        <v>129</v>
      </c>
    </row>
    <row r="1000" spans="2:7" ht="16.5" hidden="1" customHeight="1">
      <c r="B1000" s="636">
        <v>44714</v>
      </c>
      <c r="C1000" s="629" t="s">
        <v>9</v>
      </c>
      <c r="D1000" s="637"/>
      <c r="E1000" s="463" t="s">
        <v>128</v>
      </c>
      <c r="F1000" s="638">
        <v>10000</v>
      </c>
      <c r="G1000" s="630" t="s">
        <v>129</v>
      </c>
    </row>
    <row r="1001" spans="2:7" ht="16.5" hidden="1" customHeight="1">
      <c r="B1001" s="636">
        <v>44718</v>
      </c>
      <c r="C1001" s="629" t="s">
        <v>9</v>
      </c>
      <c r="D1001" s="637"/>
      <c r="E1001" s="463" t="s">
        <v>128</v>
      </c>
      <c r="F1001" s="638">
        <v>10000</v>
      </c>
      <c r="G1001" s="630" t="s">
        <v>129</v>
      </c>
    </row>
    <row r="1002" spans="2:7" ht="16.5" hidden="1" customHeight="1">
      <c r="B1002" s="636">
        <v>44719</v>
      </c>
      <c r="C1002" s="629" t="s">
        <v>9</v>
      </c>
      <c r="D1002" s="637"/>
      <c r="E1002" s="463" t="s">
        <v>128</v>
      </c>
      <c r="F1002" s="638">
        <v>100000</v>
      </c>
      <c r="G1002" s="630" t="s">
        <v>129</v>
      </c>
    </row>
    <row r="1003" spans="2:7" ht="16.5" hidden="1" customHeight="1">
      <c r="B1003" s="636">
        <v>44719</v>
      </c>
      <c r="C1003" s="629" t="s">
        <v>9</v>
      </c>
      <c r="D1003" s="637"/>
      <c r="E1003" s="463" t="s">
        <v>128</v>
      </c>
      <c r="F1003" s="638">
        <v>250000</v>
      </c>
      <c r="G1003" s="630" t="s">
        <v>129</v>
      </c>
    </row>
    <row r="1004" spans="2:7" ht="16.5" hidden="1" customHeight="1">
      <c r="B1004" s="636">
        <v>44721</v>
      </c>
      <c r="C1004" s="629" t="s">
        <v>9</v>
      </c>
      <c r="D1004" s="637"/>
      <c r="E1004" s="463" t="s">
        <v>128</v>
      </c>
      <c r="F1004" s="638">
        <v>10000</v>
      </c>
      <c r="G1004" s="630" t="s">
        <v>129</v>
      </c>
    </row>
    <row r="1005" spans="2:7" ht="16.5" hidden="1" customHeight="1">
      <c r="B1005" s="636">
        <v>44721</v>
      </c>
      <c r="C1005" s="629" t="s">
        <v>9</v>
      </c>
      <c r="D1005" s="637"/>
      <c r="E1005" s="463" t="s">
        <v>128</v>
      </c>
      <c r="F1005" s="638">
        <v>555000</v>
      </c>
      <c r="G1005" s="630" t="s">
        <v>129</v>
      </c>
    </row>
    <row r="1006" spans="2:7" ht="16.5" hidden="1" customHeight="1">
      <c r="B1006" s="636">
        <v>44722</v>
      </c>
      <c r="C1006" s="629" t="s">
        <v>9</v>
      </c>
      <c r="D1006" s="637"/>
      <c r="E1006" s="463" t="s">
        <v>128</v>
      </c>
      <c r="F1006" s="638">
        <v>50000</v>
      </c>
      <c r="G1006" s="630" t="s">
        <v>129</v>
      </c>
    </row>
    <row r="1007" spans="2:7" ht="16.5" hidden="1" customHeight="1">
      <c r="B1007" s="636">
        <v>44722</v>
      </c>
      <c r="C1007" s="629" t="s">
        <v>9</v>
      </c>
      <c r="D1007" s="637"/>
      <c r="E1007" s="463" t="s">
        <v>128</v>
      </c>
      <c r="F1007" s="638">
        <v>10000</v>
      </c>
      <c r="G1007" s="630" t="s">
        <v>129</v>
      </c>
    </row>
    <row r="1008" spans="2:7" ht="16.5" hidden="1" customHeight="1">
      <c r="B1008" s="636">
        <v>44722</v>
      </c>
      <c r="C1008" s="629" t="s">
        <v>9</v>
      </c>
      <c r="D1008" s="637"/>
      <c r="E1008" s="463" t="s">
        <v>128</v>
      </c>
      <c r="F1008" s="638">
        <v>10000</v>
      </c>
      <c r="G1008" s="630" t="s">
        <v>129</v>
      </c>
    </row>
    <row r="1009" spans="2:7" ht="16.5" hidden="1" customHeight="1">
      <c r="B1009" s="636">
        <v>44722</v>
      </c>
      <c r="C1009" s="629" t="s">
        <v>9</v>
      </c>
      <c r="D1009" s="637"/>
      <c r="E1009" s="463" t="s">
        <v>128</v>
      </c>
      <c r="F1009" s="638">
        <v>20000</v>
      </c>
      <c r="G1009" s="630" t="s">
        <v>129</v>
      </c>
    </row>
    <row r="1010" spans="2:7" ht="16.5" hidden="1" customHeight="1">
      <c r="B1010" s="636">
        <v>44722</v>
      </c>
      <c r="C1010" s="629" t="s">
        <v>9</v>
      </c>
      <c r="D1010" s="637"/>
      <c r="E1010" s="463" t="s">
        <v>128</v>
      </c>
      <c r="F1010" s="638">
        <v>10000</v>
      </c>
      <c r="G1010" s="630" t="s">
        <v>129</v>
      </c>
    </row>
    <row r="1011" spans="2:7" ht="16.5" hidden="1" customHeight="1">
      <c r="B1011" s="636">
        <v>44725</v>
      </c>
      <c r="C1011" s="629" t="s">
        <v>9</v>
      </c>
      <c r="D1011" s="637"/>
      <c r="E1011" s="463" t="s">
        <v>128</v>
      </c>
      <c r="F1011" s="638">
        <v>10000</v>
      </c>
      <c r="G1011" s="630" t="s">
        <v>129</v>
      </c>
    </row>
    <row r="1012" spans="2:7" ht="16.5" hidden="1" customHeight="1">
      <c r="B1012" s="636">
        <v>44725</v>
      </c>
      <c r="C1012" s="629" t="s">
        <v>9</v>
      </c>
      <c r="D1012" s="637"/>
      <c r="E1012" s="463" t="s">
        <v>128</v>
      </c>
      <c r="F1012" s="638">
        <v>30000</v>
      </c>
      <c r="G1012" s="630" t="s">
        <v>129</v>
      </c>
    </row>
    <row r="1013" spans="2:7" ht="16.5" hidden="1" customHeight="1">
      <c r="B1013" s="636">
        <v>44725</v>
      </c>
      <c r="C1013" s="629" t="s">
        <v>9</v>
      </c>
      <c r="D1013" s="637"/>
      <c r="E1013" s="463" t="s">
        <v>128</v>
      </c>
      <c r="F1013" s="638">
        <v>80000</v>
      </c>
      <c r="G1013" s="630" t="s">
        <v>129</v>
      </c>
    </row>
    <row r="1014" spans="2:7" ht="16.5" hidden="1" customHeight="1">
      <c r="B1014" s="636">
        <v>44729</v>
      </c>
      <c r="C1014" s="629" t="s">
        <v>9</v>
      </c>
      <c r="D1014" s="637"/>
      <c r="E1014" s="463" t="s">
        <v>128</v>
      </c>
      <c r="F1014" s="638">
        <v>1255000</v>
      </c>
      <c r="G1014" s="630" t="s">
        <v>129</v>
      </c>
    </row>
    <row r="1015" spans="2:7" ht="16.5" hidden="1" customHeight="1">
      <c r="B1015" s="636">
        <v>44730</v>
      </c>
      <c r="C1015" s="629" t="s">
        <v>9</v>
      </c>
      <c r="D1015" s="637"/>
      <c r="E1015" s="463" t="s">
        <v>128</v>
      </c>
      <c r="F1015" s="638">
        <v>4955</v>
      </c>
      <c r="G1015" s="630" t="s">
        <v>129</v>
      </c>
    </row>
    <row r="1016" spans="2:7" ht="16.5" hidden="1" customHeight="1">
      <c r="B1016" s="636">
        <v>44732</v>
      </c>
      <c r="C1016" s="629" t="s">
        <v>9</v>
      </c>
      <c r="D1016" s="637"/>
      <c r="E1016" s="463" t="s">
        <v>128</v>
      </c>
      <c r="F1016" s="638">
        <v>20000</v>
      </c>
      <c r="G1016" s="630" t="s">
        <v>129</v>
      </c>
    </row>
    <row r="1017" spans="2:7" ht="16.5" hidden="1" customHeight="1">
      <c r="B1017" s="636">
        <v>44732</v>
      </c>
      <c r="C1017" s="629" t="s">
        <v>9</v>
      </c>
      <c r="D1017" s="637"/>
      <c r="E1017" s="463" t="s">
        <v>128</v>
      </c>
      <c r="F1017" s="638">
        <v>30000</v>
      </c>
      <c r="G1017" s="630" t="s">
        <v>129</v>
      </c>
    </row>
    <row r="1018" spans="2:7" ht="16.5" hidden="1" customHeight="1">
      <c r="B1018" s="636">
        <v>44732</v>
      </c>
      <c r="C1018" s="629" t="s">
        <v>9</v>
      </c>
      <c r="D1018" s="637"/>
      <c r="E1018" s="463" t="s">
        <v>128</v>
      </c>
      <c r="F1018" s="638">
        <v>20000</v>
      </c>
      <c r="G1018" s="630" t="s">
        <v>129</v>
      </c>
    </row>
    <row r="1019" spans="2:7" ht="16.5" hidden="1" customHeight="1">
      <c r="B1019" s="636">
        <v>44732</v>
      </c>
      <c r="C1019" s="629" t="s">
        <v>9</v>
      </c>
      <c r="D1019" s="637"/>
      <c r="E1019" s="463" t="s">
        <v>128</v>
      </c>
      <c r="F1019" s="638">
        <v>40000</v>
      </c>
      <c r="G1019" s="630" t="s">
        <v>129</v>
      </c>
    </row>
    <row r="1020" spans="2:7" ht="16.5" hidden="1" customHeight="1">
      <c r="B1020" s="636">
        <v>44733</v>
      </c>
      <c r="C1020" s="629" t="s">
        <v>9</v>
      </c>
      <c r="D1020" s="637"/>
      <c r="E1020" s="463" t="s">
        <v>128</v>
      </c>
      <c r="F1020" s="638">
        <v>1000000</v>
      </c>
      <c r="G1020" s="630" t="s">
        <v>129</v>
      </c>
    </row>
    <row r="1021" spans="2:7" ht="16.5" hidden="1" customHeight="1">
      <c r="B1021" s="636">
        <v>44733</v>
      </c>
      <c r="C1021" s="629" t="s">
        <v>9</v>
      </c>
      <c r="D1021" s="637"/>
      <c r="E1021" s="463" t="s">
        <v>128</v>
      </c>
      <c r="F1021" s="638">
        <v>200000</v>
      </c>
      <c r="G1021" s="630" t="s">
        <v>129</v>
      </c>
    </row>
    <row r="1022" spans="2:7" ht="16.5" hidden="1" customHeight="1">
      <c r="B1022" s="636">
        <v>44734</v>
      </c>
      <c r="C1022" s="629" t="s">
        <v>9</v>
      </c>
      <c r="D1022" s="637"/>
      <c r="E1022" s="463" t="s">
        <v>128</v>
      </c>
      <c r="F1022" s="638">
        <v>230000</v>
      </c>
      <c r="G1022" s="630" t="s">
        <v>129</v>
      </c>
    </row>
    <row r="1023" spans="2:7" ht="16.5" hidden="1" customHeight="1">
      <c r="B1023" s="636">
        <v>44735</v>
      </c>
      <c r="C1023" s="629" t="s">
        <v>9</v>
      </c>
      <c r="D1023" s="637"/>
      <c r="E1023" s="463" t="s">
        <v>128</v>
      </c>
      <c r="F1023" s="638">
        <v>70000</v>
      </c>
      <c r="G1023" s="630" t="s">
        <v>129</v>
      </c>
    </row>
    <row r="1024" spans="2:7" ht="16.5" hidden="1" customHeight="1">
      <c r="B1024" s="636">
        <v>44736</v>
      </c>
      <c r="C1024" s="629" t="s">
        <v>9</v>
      </c>
      <c r="D1024" s="637"/>
      <c r="E1024" s="463" t="s">
        <v>128</v>
      </c>
      <c r="F1024" s="638">
        <v>20000</v>
      </c>
      <c r="G1024" s="630" t="s">
        <v>129</v>
      </c>
    </row>
    <row r="1025" spans="2:7" ht="16.5" hidden="1" customHeight="1">
      <c r="B1025" s="636">
        <v>44738</v>
      </c>
      <c r="C1025" s="629" t="s">
        <v>9</v>
      </c>
      <c r="D1025" s="637"/>
      <c r="E1025" s="463" t="s">
        <v>128</v>
      </c>
      <c r="F1025" s="638">
        <v>10542</v>
      </c>
      <c r="G1025" s="630" t="s">
        <v>129</v>
      </c>
    </row>
    <row r="1026" spans="2:7" ht="16.5" hidden="1" customHeight="1">
      <c r="B1026" s="636">
        <v>44739</v>
      </c>
      <c r="C1026" s="629" t="s">
        <v>9</v>
      </c>
      <c r="D1026" s="637"/>
      <c r="E1026" s="463" t="s">
        <v>128</v>
      </c>
      <c r="F1026" s="638">
        <v>10000</v>
      </c>
      <c r="G1026" s="630" t="s">
        <v>129</v>
      </c>
    </row>
    <row r="1027" spans="2:7" ht="16.5" hidden="1" customHeight="1">
      <c r="B1027" s="636">
        <v>44740</v>
      </c>
      <c r="C1027" s="629" t="s">
        <v>9</v>
      </c>
      <c r="D1027" s="637"/>
      <c r="E1027" s="463" t="s">
        <v>128</v>
      </c>
      <c r="F1027" s="638">
        <v>30000</v>
      </c>
      <c r="G1027" s="630" t="s">
        <v>129</v>
      </c>
    </row>
    <row r="1028" spans="2:7" ht="16.5" hidden="1" customHeight="1">
      <c r="B1028" s="636">
        <v>44740</v>
      </c>
      <c r="C1028" s="629" t="s">
        <v>9</v>
      </c>
      <c r="D1028" s="637"/>
      <c r="E1028" s="463" t="s">
        <v>128</v>
      </c>
      <c r="F1028" s="638">
        <v>50000</v>
      </c>
      <c r="G1028" s="630" t="s">
        <v>129</v>
      </c>
    </row>
    <row r="1029" spans="2:7" ht="16.5" hidden="1" customHeight="1">
      <c r="B1029" s="636">
        <v>44741</v>
      </c>
      <c r="C1029" s="629" t="s">
        <v>9</v>
      </c>
      <c r="D1029" s="637"/>
      <c r="E1029" s="463" t="s">
        <v>128</v>
      </c>
      <c r="F1029" s="638">
        <v>100000</v>
      </c>
      <c r="G1029" s="630" t="s">
        <v>129</v>
      </c>
    </row>
    <row r="1030" spans="2:7" ht="16.5" hidden="1" customHeight="1">
      <c r="B1030" s="636">
        <v>44741</v>
      </c>
      <c r="C1030" s="629" t="s">
        <v>9</v>
      </c>
      <c r="D1030" s="637"/>
      <c r="E1030" s="463" t="s">
        <v>128</v>
      </c>
      <c r="F1030" s="638">
        <v>10000</v>
      </c>
      <c r="G1030" s="630" t="s">
        <v>129</v>
      </c>
    </row>
    <row r="1031" spans="2:7" ht="16.5" hidden="1" customHeight="1">
      <c r="B1031" s="636">
        <v>44741</v>
      </c>
      <c r="C1031" s="629" t="s">
        <v>9</v>
      </c>
      <c r="D1031" s="637"/>
      <c r="E1031" s="463" t="s">
        <v>128</v>
      </c>
      <c r="F1031" s="638">
        <v>1185000</v>
      </c>
      <c r="G1031" s="630" t="s">
        <v>129</v>
      </c>
    </row>
    <row r="1032" spans="2:7" ht="16.5" hidden="1" customHeight="1">
      <c r="B1032" s="636">
        <v>44742</v>
      </c>
      <c r="C1032" s="629" t="s">
        <v>9</v>
      </c>
      <c r="D1032" s="637"/>
      <c r="E1032" s="463" t="s">
        <v>128</v>
      </c>
      <c r="F1032" s="638">
        <v>50000</v>
      </c>
      <c r="G1032" s="630" t="s">
        <v>129</v>
      </c>
    </row>
    <row r="1033" spans="2:7" ht="16.5" hidden="1" customHeight="1">
      <c r="B1033" s="636">
        <v>44742</v>
      </c>
      <c r="C1033" s="629" t="s">
        <v>9</v>
      </c>
      <c r="D1033" s="637"/>
      <c r="E1033" s="463" t="s">
        <v>128</v>
      </c>
      <c r="F1033" s="638">
        <v>10000</v>
      </c>
      <c r="G1033" s="630" t="s">
        <v>129</v>
      </c>
    </row>
    <row r="1034" spans="2:7" ht="16.5" hidden="1" customHeight="1">
      <c r="B1034" s="636">
        <v>44742</v>
      </c>
      <c r="C1034" s="629" t="s">
        <v>9</v>
      </c>
      <c r="D1034" s="637"/>
      <c r="E1034" s="463" t="s">
        <v>128</v>
      </c>
      <c r="F1034" s="638">
        <v>100000</v>
      </c>
      <c r="G1034" s="630" t="s">
        <v>129</v>
      </c>
    </row>
    <row r="1035" spans="2:7" ht="16.5" hidden="1" customHeight="1">
      <c r="B1035" s="636">
        <v>44742</v>
      </c>
      <c r="C1035" s="629" t="s">
        <v>9</v>
      </c>
      <c r="D1035" s="637"/>
      <c r="E1035" s="463" t="s">
        <v>128</v>
      </c>
      <c r="F1035" s="638">
        <v>20000</v>
      </c>
      <c r="G1035" s="630" t="s">
        <v>129</v>
      </c>
    </row>
    <row r="1036" spans="2:7" ht="16.5" hidden="1" customHeight="1">
      <c r="B1036" s="636">
        <v>44742</v>
      </c>
      <c r="C1036" s="629" t="s">
        <v>9</v>
      </c>
      <c r="D1036" s="637"/>
      <c r="E1036" s="463" t="s">
        <v>128</v>
      </c>
      <c r="F1036" s="638">
        <v>10000</v>
      </c>
      <c r="G1036" s="630" t="s">
        <v>129</v>
      </c>
    </row>
    <row r="1037" spans="2:7" ht="16.5" hidden="1" customHeight="1">
      <c r="B1037" s="636">
        <v>44742</v>
      </c>
      <c r="C1037" s="629" t="s">
        <v>9</v>
      </c>
      <c r="D1037" s="637"/>
      <c r="E1037" s="463" t="s">
        <v>128</v>
      </c>
      <c r="F1037" s="638">
        <v>10000</v>
      </c>
      <c r="G1037" s="630" t="s">
        <v>129</v>
      </c>
    </row>
    <row r="1038" spans="2:7" ht="17.25" hidden="1" customHeight="1" thickBot="1">
      <c r="B1038" s="654">
        <v>44742</v>
      </c>
      <c r="C1038" s="656" t="s">
        <v>9</v>
      </c>
      <c r="D1038" s="657"/>
      <c r="E1038" s="525" t="s">
        <v>128</v>
      </c>
      <c r="F1038" s="655">
        <v>20000</v>
      </c>
      <c r="G1038" s="658" t="s">
        <v>129</v>
      </c>
    </row>
    <row r="1039" spans="2:7" ht="16.5" hidden="1" customHeight="1">
      <c r="B1039" s="633">
        <v>44743</v>
      </c>
      <c r="C1039" s="627" t="s">
        <v>9</v>
      </c>
      <c r="D1039" s="634"/>
      <c r="E1039" s="508" t="s">
        <v>128</v>
      </c>
      <c r="F1039" s="635">
        <v>30000</v>
      </c>
      <c r="G1039" s="628" t="s">
        <v>129</v>
      </c>
    </row>
    <row r="1040" spans="2:7" ht="16.5" hidden="1" customHeight="1">
      <c r="B1040" s="636">
        <v>44743</v>
      </c>
      <c r="C1040" s="629" t="s">
        <v>9</v>
      </c>
      <c r="D1040" s="637"/>
      <c r="E1040" s="463" t="s">
        <v>128</v>
      </c>
      <c r="F1040" s="638">
        <v>10000</v>
      </c>
      <c r="G1040" s="630" t="s">
        <v>129</v>
      </c>
    </row>
    <row r="1041" spans="2:7" ht="16.5" hidden="1" customHeight="1">
      <c r="B1041" s="636">
        <v>44745</v>
      </c>
      <c r="C1041" s="629" t="s">
        <v>9</v>
      </c>
      <c r="D1041" s="637"/>
      <c r="E1041" s="463" t="s">
        <v>128</v>
      </c>
      <c r="F1041" s="638">
        <v>10000</v>
      </c>
      <c r="G1041" s="630" t="s">
        <v>129</v>
      </c>
    </row>
    <row r="1042" spans="2:7" ht="16.5" hidden="1" customHeight="1">
      <c r="B1042" s="636">
        <v>44746</v>
      </c>
      <c r="C1042" s="629" t="s">
        <v>9</v>
      </c>
      <c r="D1042" s="637"/>
      <c r="E1042" s="463" t="s">
        <v>128</v>
      </c>
      <c r="F1042" s="638">
        <v>360000</v>
      </c>
      <c r="G1042" s="630" t="s">
        <v>129</v>
      </c>
    </row>
    <row r="1043" spans="2:7" ht="16.5" hidden="1" customHeight="1">
      <c r="B1043" s="636">
        <v>44746</v>
      </c>
      <c r="C1043" s="629" t="s">
        <v>9</v>
      </c>
      <c r="D1043" s="637"/>
      <c r="E1043" s="463" t="s">
        <v>128</v>
      </c>
      <c r="F1043" s="638">
        <v>10000</v>
      </c>
      <c r="G1043" s="630" t="s">
        <v>129</v>
      </c>
    </row>
    <row r="1044" spans="2:7" ht="16.5" hidden="1" customHeight="1">
      <c r="B1044" s="636">
        <v>44747</v>
      </c>
      <c r="C1044" s="629" t="s">
        <v>9</v>
      </c>
      <c r="D1044" s="637"/>
      <c r="E1044" s="463" t="s">
        <v>128</v>
      </c>
      <c r="F1044" s="638">
        <v>100000</v>
      </c>
      <c r="G1044" s="630" t="s">
        <v>129</v>
      </c>
    </row>
    <row r="1045" spans="2:7" ht="16.5" hidden="1" customHeight="1">
      <c r="B1045" s="636">
        <v>44747</v>
      </c>
      <c r="C1045" s="629" t="s">
        <v>9</v>
      </c>
      <c r="D1045" s="637"/>
      <c r="E1045" s="463" t="s">
        <v>128</v>
      </c>
      <c r="F1045" s="638">
        <v>100000</v>
      </c>
      <c r="G1045" s="630" t="s">
        <v>129</v>
      </c>
    </row>
    <row r="1046" spans="2:7" ht="16.5" hidden="1" customHeight="1">
      <c r="B1046" s="636">
        <v>44748</v>
      </c>
      <c r="C1046" s="629" t="s">
        <v>9</v>
      </c>
      <c r="D1046" s="637"/>
      <c r="E1046" s="463" t="s">
        <v>128</v>
      </c>
      <c r="F1046" s="638">
        <v>40000</v>
      </c>
      <c r="G1046" s="630" t="s">
        <v>129</v>
      </c>
    </row>
    <row r="1047" spans="2:7" ht="16.5" hidden="1" customHeight="1">
      <c r="B1047" s="636">
        <v>44748</v>
      </c>
      <c r="C1047" s="629" t="s">
        <v>9</v>
      </c>
      <c r="D1047" s="637"/>
      <c r="E1047" s="463" t="s">
        <v>128</v>
      </c>
      <c r="F1047" s="638">
        <v>10000</v>
      </c>
      <c r="G1047" s="630" t="s">
        <v>129</v>
      </c>
    </row>
    <row r="1048" spans="2:7" ht="16.5" hidden="1" customHeight="1">
      <c r="B1048" s="636">
        <v>44749</v>
      </c>
      <c r="C1048" s="629" t="s">
        <v>9</v>
      </c>
      <c r="D1048" s="637"/>
      <c r="E1048" s="463" t="s">
        <v>128</v>
      </c>
      <c r="F1048" s="638">
        <v>475000</v>
      </c>
      <c r="G1048" s="630" t="s">
        <v>129</v>
      </c>
    </row>
    <row r="1049" spans="2:7" ht="16.5" hidden="1" customHeight="1">
      <c r="B1049" s="636">
        <v>44750</v>
      </c>
      <c r="C1049" s="629" t="s">
        <v>9</v>
      </c>
      <c r="D1049" s="637"/>
      <c r="E1049" s="463" t="s">
        <v>128</v>
      </c>
      <c r="F1049" s="638">
        <v>20000</v>
      </c>
      <c r="G1049" s="630" t="s">
        <v>129</v>
      </c>
    </row>
    <row r="1050" spans="2:7" ht="16.5" hidden="1" customHeight="1">
      <c r="B1050" s="636">
        <v>44750</v>
      </c>
      <c r="C1050" s="629" t="s">
        <v>9</v>
      </c>
      <c r="D1050" s="637"/>
      <c r="E1050" s="463" t="s">
        <v>128</v>
      </c>
      <c r="F1050" s="638">
        <v>20000</v>
      </c>
      <c r="G1050" s="630" t="s">
        <v>129</v>
      </c>
    </row>
    <row r="1051" spans="2:7" ht="16.5" hidden="1" customHeight="1">
      <c r="B1051" s="636">
        <v>44751</v>
      </c>
      <c r="C1051" s="629" t="s">
        <v>9</v>
      </c>
      <c r="D1051" s="637"/>
      <c r="E1051" s="463" t="s">
        <v>128</v>
      </c>
      <c r="F1051" s="638">
        <v>10000</v>
      </c>
      <c r="G1051" s="630" t="s">
        <v>129</v>
      </c>
    </row>
    <row r="1052" spans="2:7" ht="16.5" hidden="1" customHeight="1">
      <c r="B1052" s="636">
        <v>44751</v>
      </c>
      <c r="C1052" s="629" t="s">
        <v>9</v>
      </c>
      <c r="D1052" s="637"/>
      <c r="E1052" s="463" t="s">
        <v>128</v>
      </c>
      <c r="F1052" s="638">
        <v>30000</v>
      </c>
      <c r="G1052" s="630" t="s">
        <v>129</v>
      </c>
    </row>
    <row r="1053" spans="2:7" ht="16.5" hidden="1" customHeight="1">
      <c r="B1053" s="636">
        <v>44753</v>
      </c>
      <c r="C1053" s="629" t="s">
        <v>9</v>
      </c>
      <c r="D1053" s="637"/>
      <c r="E1053" s="463" t="s">
        <v>128</v>
      </c>
      <c r="F1053" s="638">
        <v>10000</v>
      </c>
      <c r="G1053" s="630" t="s">
        <v>129</v>
      </c>
    </row>
    <row r="1054" spans="2:7" ht="16.5" hidden="1" customHeight="1">
      <c r="B1054" s="636">
        <v>44753</v>
      </c>
      <c r="C1054" s="629" t="s">
        <v>9</v>
      </c>
      <c r="D1054" s="637"/>
      <c r="E1054" s="463" t="s">
        <v>128</v>
      </c>
      <c r="F1054" s="638">
        <v>50000</v>
      </c>
      <c r="G1054" s="630" t="s">
        <v>129</v>
      </c>
    </row>
    <row r="1055" spans="2:7" ht="16.5" hidden="1" customHeight="1">
      <c r="B1055" s="636">
        <v>44753</v>
      </c>
      <c r="C1055" s="629" t="s">
        <v>9</v>
      </c>
      <c r="D1055" s="637"/>
      <c r="E1055" s="463" t="s">
        <v>128</v>
      </c>
      <c r="F1055" s="638">
        <v>30000</v>
      </c>
      <c r="G1055" s="630" t="s">
        <v>129</v>
      </c>
    </row>
    <row r="1056" spans="2:7" ht="16.5" hidden="1" customHeight="1">
      <c r="B1056" s="636">
        <v>44753</v>
      </c>
      <c r="C1056" s="629" t="s">
        <v>9</v>
      </c>
      <c r="D1056" s="637"/>
      <c r="E1056" s="463" t="s">
        <v>128</v>
      </c>
      <c r="F1056" s="638">
        <v>10000</v>
      </c>
      <c r="G1056" s="630" t="s">
        <v>129</v>
      </c>
    </row>
    <row r="1057" spans="2:7" ht="16.5" hidden="1" customHeight="1">
      <c r="B1057" s="636">
        <v>44753</v>
      </c>
      <c r="C1057" s="629" t="s">
        <v>9</v>
      </c>
      <c r="D1057" s="637"/>
      <c r="E1057" s="463" t="s">
        <v>128</v>
      </c>
      <c r="F1057" s="638">
        <v>10000</v>
      </c>
      <c r="G1057" s="630" t="s">
        <v>129</v>
      </c>
    </row>
    <row r="1058" spans="2:7" ht="16.5" hidden="1" customHeight="1">
      <c r="B1058" s="636">
        <v>44753</v>
      </c>
      <c r="C1058" s="629" t="s">
        <v>9</v>
      </c>
      <c r="D1058" s="637"/>
      <c r="E1058" s="463" t="s">
        <v>128</v>
      </c>
      <c r="F1058" s="638">
        <v>20000</v>
      </c>
      <c r="G1058" s="630" t="s">
        <v>129</v>
      </c>
    </row>
    <row r="1059" spans="2:7" ht="16.5" hidden="1" customHeight="1">
      <c r="B1059" s="636">
        <v>44755</v>
      </c>
      <c r="C1059" s="629" t="s">
        <v>9</v>
      </c>
      <c r="D1059" s="637"/>
      <c r="E1059" s="463" t="s">
        <v>128</v>
      </c>
      <c r="F1059" s="638">
        <v>10000</v>
      </c>
      <c r="G1059" s="630" t="s">
        <v>129</v>
      </c>
    </row>
    <row r="1060" spans="2:7" ht="16.5" hidden="1" customHeight="1">
      <c r="B1060" s="636">
        <v>44755</v>
      </c>
      <c r="C1060" s="629" t="s">
        <v>9</v>
      </c>
      <c r="D1060" s="637"/>
      <c r="E1060" s="463" t="s">
        <v>128</v>
      </c>
      <c r="F1060" s="638">
        <v>80000</v>
      </c>
      <c r="G1060" s="630" t="s">
        <v>129</v>
      </c>
    </row>
    <row r="1061" spans="2:7" ht="16.5" hidden="1" customHeight="1">
      <c r="B1061" s="636">
        <v>44760</v>
      </c>
      <c r="C1061" s="629" t="s">
        <v>9</v>
      </c>
      <c r="D1061" s="637"/>
      <c r="E1061" s="463" t="s">
        <v>128</v>
      </c>
      <c r="F1061" s="638">
        <v>1275000</v>
      </c>
      <c r="G1061" s="630" t="s">
        <v>129</v>
      </c>
    </row>
    <row r="1062" spans="2:7" ht="16.5" hidden="1" customHeight="1">
      <c r="B1062" s="636">
        <v>44762</v>
      </c>
      <c r="C1062" s="629" t="s">
        <v>9</v>
      </c>
      <c r="D1062" s="637"/>
      <c r="E1062" s="463" t="s">
        <v>128</v>
      </c>
      <c r="F1062" s="638">
        <v>20000</v>
      </c>
      <c r="G1062" s="630" t="s">
        <v>129</v>
      </c>
    </row>
    <row r="1063" spans="2:7" ht="16.5" hidden="1" customHeight="1">
      <c r="B1063" s="636">
        <v>44762</v>
      </c>
      <c r="C1063" s="629" t="s">
        <v>9</v>
      </c>
      <c r="D1063" s="637"/>
      <c r="E1063" s="463" t="s">
        <v>128</v>
      </c>
      <c r="F1063" s="638">
        <v>20000</v>
      </c>
      <c r="G1063" s="630" t="s">
        <v>129</v>
      </c>
    </row>
    <row r="1064" spans="2:7" ht="16.5" hidden="1" customHeight="1">
      <c r="B1064" s="636">
        <v>44762</v>
      </c>
      <c r="C1064" s="629" t="s">
        <v>9</v>
      </c>
      <c r="D1064" s="637"/>
      <c r="E1064" s="463" t="s">
        <v>128</v>
      </c>
      <c r="F1064" s="638">
        <v>40000</v>
      </c>
      <c r="G1064" s="630" t="s">
        <v>129</v>
      </c>
    </row>
    <row r="1065" spans="2:7" ht="16.5" hidden="1" customHeight="1">
      <c r="B1065" s="636">
        <v>44764</v>
      </c>
      <c r="C1065" s="629" t="s">
        <v>9</v>
      </c>
      <c r="D1065" s="637"/>
      <c r="E1065" s="463" t="s">
        <v>128</v>
      </c>
      <c r="F1065" s="638">
        <v>230000</v>
      </c>
      <c r="G1065" s="630" t="s">
        <v>129</v>
      </c>
    </row>
    <row r="1066" spans="2:7" ht="16.5" hidden="1" customHeight="1">
      <c r="B1066" s="636">
        <v>44765</v>
      </c>
      <c r="C1066" s="629" t="s">
        <v>9</v>
      </c>
      <c r="D1066" s="637"/>
      <c r="E1066" s="463" t="s">
        <v>128</v>
      </c>
      <c r="F1066" s="638">
        <v>10000</v>
      </c>
      <c r="G1066" s="630" t="s">
        <v>129</v>
      </c>
    </row>
    <row r="1067" spans="2:7" ht="16.5" hidden="1" customHeight="1">
      <c r="B1067" s="636">
        <v>44767</v>
      </c>
      <c r="C1067" s="629" t="s">
        <v>9</v>
      </c>
      <c r="D1067" s="637"/>
      <c r="E1067" s="463" t="s">
        <v>128</v>
      </c>
      <c r="F1067" s="638">
        <v>90000</v>
      </c>
      <c r="G1067" s="630" t="s">
        <v>129</v>
      </c>
    </row>
    <row r="1068" spans="2:7" ht="16.5" hidden="1" customHeight="1">
      <c r="B1068" s="636">
        <v>44767</v>
      </c>
      <c r="C1068" s="629" t="s">
        <v>9</v>
      </c>
      <c r="D1068" s="637"/>
      <c r="E1068" s="463" t="s">
        <v>128</v>
      </c>
      <c r="F1068" s="638">
        <v>1000000</v>
      </c>
      <c r="G1068" s="630" t="s">
        <v>129</v>
      </c>
    </row>
    <row r="1069" spans="2:7" ht="16.5" hidden="1" customHeight="1">
      <c r="B1069" s="636">
        <v>44768</v>
      </c>
      <c r="C1069" s="629" t="s">
        <v>9</v>
      </c>
      <c r="D1069" s="637"/>
      <c r="E1069" s="463" t="s">
        <v>128</v>
      </c>
      <c r="F1069" s="638">
        <v>100000</v>
      </c>
      <c r="G1069" s="630" t="s">
        <v>129</v>
      </c>
    </row>
    <row r="1070" spans="2:7" ht="16.5" hidden="1" customHeight="1">
      <c r="B1070" s="636">
        <v>44769</v>
      </c>
      <c r="C1070" s="629" t="s">
        <v>9</v>
      </c>
      <c r="D1070" s="637"/>
      <c r="E1070" s="463" t="s">
        <v>128</v>
      </c>
      <c r="F1070" s="638">
        <v>1210000</v>
      </c>
      <c r="G1070" s="630" t="s">
        <v>129</v>
      </c>
    </row>
    <row r="1071" spans="2:7" ht="16.5" hidden="1" customHeight="1">
      <c r="B1071" s="636">
        <v>44769</v>
      </c>
      <c r="C1071" s="629" t="s">
        <v>9</v>
      </c>
      <c r="D1071" s="637"/>
      <c r="E1071" s="463" t="s">
        <v>128</v>
      </c>
      <c r="F1071" s="638">
        <v>30000</v>
      </c>
      <c r="G1071" s="630" t="s">
        <v>129</v>
      </c>
    </row>
    <row r="1072" spans="2:7" ht="16.5" hidden="1" customHeight="1">
      <c r="B1072" s="636">
        <v>44770</v>
      </c>
      <c r="C1072" s="629" t="s">
        <v>9</v>
      </c>
      <c r="D1072" s="637"/>
      <c r="E1072" s="463" t="s">
        <v>128</v>
      </c>
      <c r="F1072" s="638">
        <v>30000</v>
      </c>
      <c r="G1072" s="630" t="s">
        <v>129</v>
      </c>
    </row>
    <row r="1073" spans="2:7" ht="16.5" hidden="1" customHeight="1">
      <c r="B1073" s="636">
        <v>44770</v>
      </c>
      <c r="C1073" s="629" t="s">
        <v>9</v>
      </c>
      <c r="D1073" s="637"/>
      <c r="E1073" s="463" t="s">
        <v>128</v>
      </c>
      <c r="F1073" s="638">
        <v>60000</v>
      </c>
      <c r="G1073" s="630" t="s">
        <v>129</v>
      </c>
    </row>
    <row r="1074" spans="2:7" ht="16.5" hidden="1" customHeight="1">
      <c r="B1074" s="636">
        <v>44771</v>
      </c>
      <c r="C1074" s="629" t="s">
        <v>9</v>
      </c>
      <c r="D1074" s="637"/>
      <c r="E1074" s="463" t="s">
        <v>128</v>
      </c>
      <c r="F1074" s="638">
        <v>10000</v>
      </c>
      <c r="G1074" s="630" t="s">
        <v>129</v>
      </c>
    </row>
    <row r="1075" spans="2:7" ht="16.5" hidden="1" customHeight="1">
      <c r="B1075" s="636">
        <v>44771</v>
      </c>
      <c r="C1075" s="629" t="s">
        <v>9</v>
      </c>
      <c r="D1075" s="637"/>
      <c r="E1075" s="463" t="s">
        <v>128</v>
      </c>
      <c r="F1075" s="638">
        <v>20000</v>
      </c>
      <c r="G1075" s="630" t="s">
        <v>129</v>
      </c>
    </row>
    <row r="1076" spans="2:7" ht="17.25" hidden="1" customHeight="1" thickBot="1">
      <c r="B1076" s="639">
        <v>44771</v>
      </c>
      <c r="C1076" s="631" t="s">
        <v>9</v>
      </c>
      <c r="D1076" s="640"/>
      <c r="E1076" s="632" t="s">
        <v>128</v>
      </c>
      <c r="F1076" s="641">
        <v>20000</v>
      </c>
      <c r="G1076" s="365" t="s">
        <v>129</v>
      </c>
    </row>
    <row r="1077" spans="2:7" ht="16.5" hidden="1" customHeight="1">
      <c r="B1077" s="633">
        <v>44774</v>
      </c>
      <c r="C1077" s="663" t="s">
        <v>9</v>
      </c>
      <c r="D1077" s="664"/>
      <c r="E1077" s="665" t="s">
        <v>128</v>
      </c>
      <c r="F1077" s="635">
        <v>30000</v>
      </c>
      <c r="G1077" s="628" t="s">
        <v>129</v>
      </c>
    </row>
    <row r="1078" spans="2:7" ht="16.5" hidden="1" customHeight="1">
      <c r="B1078" s="636">
        <v>44774</v>
      </c>
      <c r="C1078" s="629" t="s">
        <v>9</v>
      </c>
      <c r="D1078" s="637"/>
      <c r="E1078" s="463" t="s">
        <v>128</v>
      </c>
      <c r="F1078" s="638">
        <v>50000</v>
      </c>
      <c r="G1078" s="630" t="s">
        <v>129</v>
      </c>
    </row>
    <row r="1079" spans="2:7" ht="16.5" hidden="1" customHeight="1">
      <c r="B1079" s="636">
        <v>44774</v>
      </c>
      <c r="C1079" s="629" t="s">
        <v>9</v>
      </c>
      <c r="D1079" s="637"/>
      <c r="E1079" s="463" t="s">
        <v>128</v>
      </c>
      <c r="F1079" s="638">
        <v>10000</v>
      </c>
      <c r="G1079" s="630" t="s">
        <v>129</v>
      </c>
    </row>
    <row r="1080" spans="2:7" ht="16.5" hidden="1" customHeight="1">
      <c r="B1080" s="636">
        <v>44774</v>
      </c>
      <c r="C1080" s="629" t="s">
        <v>9</v>
      </c>
      <c r="D1080" s="637"/>
      <c r="E1080" s="463" t="s">
        <v>128</v>
      </c>
      <c r="F1080" s="638">
        <v>10000</v>
      </c>
      <c r="G1080" s="630" t="s">
        <v>129</v>
      </c>
    </row>
    <row r="1081" spans="2:7" ht="16.5" hidden="1" customHeight="1">
      <c r="B1081" s="636">
        <v>44774</v>
      </c>
      <c r="C1081" s="629" t="s">
        <v>9</v>
      </c>
      <c r="D1081" s="637"/>
      <c r="E1081" s="463" t="s">
        <v>128</v>
      </c>
      <c r="F1081" s="638">
        <v>10000</v>
      </c>
      <c r="G1081" s="630" t="s">
        <v>129</v>
      </c>
    </row>
    <row r="1082" spans="2:7" ht="16.5" hidden="1" customHeight="1">
      <c r="B1082" s="636">
        <v>44774</v>
      </c>
      <c r="C1082" s="629" t="s">
        <v>9</v>
      </c>
      <c r="D1082" s="637"/>
      <c r="E1082" s="463" t="s">
        <v>128</v>
      </c>
      <c r="F1082" s="638">
        <v>20000</v>
      </c>
      <c r="G1082" s="630" t="s">
        <v>129</v>
      </c>
    </row>
    <row r="1083" spans="2:7" ht="16.5" hidden="1" customHeight="1">
      <c r="B1083" s="636">
        <v>44776</v>
      </c>
      <c r="C1083" s="629" t="s">
        <v>9</v>
      </c>
      <c r="D1083" s="637"/>
      <c r="E1083" s="463" t="s">
        <v>128</v>
      </c>
      <c r="F1083" s="638">
        <v>310000</v>
      </c>
      <c r="G1083" s="630" t="s">
        <v>129</v>
      </c>
    </row>
    <row r="1084" spans="2:7" ht="16.5" hidden="1" customHeight="1">
      <c r="B1084" s="636">
        <v>44776</v>
      </c>
      <c r="C1084" s="629" t="s">
        <v>9</v>
      </c>
      <c r="D1084" s="637"/>
      <c r="E1084" s="463" t="s">
        <v>128</v>
      </c>
      <c r="F1084" s="638">
        <v>100000</v>
      </c>
      <c r="G1084" s="630" t="s">
        <v>129</v>
      </c>
    </row>
    <row r="1085" spans="2:7" ht="16.5" hidden="1" customHeight="1">
      <c r="B1085" s="636">
        <v>44778</v>
      </c>
      <c r="C1085" s="629" t="s">
        <v>9</v>
      </c>
      <c r="D1085" s="637"/>
      <c r="E1085" s="463" t="s">
        <v>128</v>
      </c>
      <c r="F1085" s="638">
        <v>100000</v>
      </c>
      <c r="G1085" s="630" t="s">
        <v>129</v>
      </c>
    </row>
    <row r="1086" spans="2:7" ht="16.5" hidden="1" customHeight="1">
      <c r="B1086" s="636">
        <v>44781</v>
      </c>
      <c r="C1086" s="629" t="s">
        <v>9</v>
      </c>
      <c r="D1086" s="637"/>
      <c r="E1086" s="463" t="s">
        <v>128</v>
      </c>
      <c r="F1086" s="638">
        <v>515000</v>
      </c>
      <c r="G1086" s="630" t="s">
        <v>129</v>
      </c>
    </row>
    <row r="1087" spans="2:7" ht="16.5" hidden="1" customHeight="1">
      <c r="B1087" s="636">
        <v>44781</v>
      </c>
      <c r="C1087" s="629" t="s">
        <v>9</v>
      </c>
      <c r="D1087" s="637"/>
      <c r="E1087" s="463" t="s">
        <v>128</v>
      </c>
      <c r="F1087" s="638">
        <v>10000</v>
      </c>
      <c r="G1087" s="630" t="s">
        <v>129</v>
      </c>
    </row>
    <row r="1088" spans="2:7" ht="16.5" hidden="1" customHeight="1">
      <c r="B1088" s="636">
        <v>44782</v>
      </c>
      <c r="C1088" s="629" t="s">
        <v>9</v>
      </c>
      <c r="D1088" s="637"/>
      <c r="E1088" s="463" t="s">
        <v>128</v>
      </c>
      <c r="F1088" s="638">
        <v>10000</v>
      </c>
      <c r="G1088" s="630" t="s">
        <v>129</v>
      </c>
    </row>
    <row r="1089" spans="2:7" ht="16.5" hidden="1" customHeight="1">
      <c r="B1089" s="636">
        <v>44783</v>
      </c>
      <c r="C1089" s="629" t="s">
        <v>9</v>
      </c>
      <c r="D1089" s="637"/>
      <c r="E1089" s="463" t="s">
        <v>128</v>
      </c>
      <c r="F1089" s="638">
        <v>50000</v>
      </c>
      <c r="G1089" s="630" t="s">
        <v>129</v>
      </c>
    </row>
    <row r="1090" spans="2:7" ht="16.5" hidden="1" customHeight="1">
      <c r="B1090" s="636">
        <v>44783</v>
      </c>
      <c r="C1090" s="629" t="s">
        <v>9</v>
      </c>
      <c r="D1090" s="637"/>
      <c r="E1090" s="463" t="s">
        <v>128</v>
      </c>
      <c r="F1090" s="638">
        <v>10000</v>
      </c>
      <c r="G1090" s="630" t="s">
        <v>129</v>
      </c>
    </row>
    <row r="1091" spans="2:7" ht="16.5" hidden="1" customHeight="1">
      <c r="B1091" s="636">
        <v>44783</v>
      </c>
      <c r="C1091" s="629" t="s">
        <v>9</v>
      </c>
      <c r="D1091" s="637"/>
      <c r="E1091" s="463" t="s">
        <v>128</v>
      </c>
      <c r="F1091" s="638">
        <v>10000</v>
      </c>
      <c r="G1091" s="630" t="s">
        <v>129</v>
      </c>
    </row>
    <row r="1092" spans="2:7" ht="16.5" hidden="1" customHeight="1">
      <c r="B1092" s="636">
        <v>44783</v>
      </c>
      <c r="C1092" s="629" t="s">
        <v>9</v>
      </c>
      <c r="D1092" s="637"/>
      <c r="E1092" s="463" t="s">
        <v>128</v>
      </c>
      <c r="F1092" s="638">
        <v>20000</v>
      </c>
      <c r="G1092" s="630" t="s">
        <v>129</v>
      </c>
    </row>
    <row r="1093" spans="2:7" ht="16.5" hidden="1" customHeight="1">
      <c r="B1093" s="636">
        <v>44783</v>
      </c>
      <c r="C1093" s="629" t="s">
        <v>9</v>
      </c>
      <c r="D1093" s="637"/>
      <c r="E1093" s="463" t="s">
        <v>128</v>
      </c>
      <c r="F1093" s="638">
        <v>10000</v>
      </c>
      <c r="G1093" s="630" t="s">
        <v>129</v>
      </c>
    </row>
    <row r="1094" spans="2:7" ht="16.5" hidden="1" customHeight="1">
      <c r="B1094" s="636">
        <v>44783</v>
      </c>
      <c r="C1094" s="629" t="s">
        <v>9</v>
      </c>
      <c r="D1094" s="637"/>
      <c r="E1094" s="463" t="s">
        <v>128</v>
      </c>
      <c r="F1094" s="638">
        <v>100000</v>
      </c>
      <c r="G1094" s="630" t="s">
        <v>129</v>
      </c>
    </row>
    <row r="1095" spans="2:7" ht="16.5" hidden="1" customHeight="1">
      <c r="B1095" s="636">
        <v>44783</v>
      </c>
      <c r="C1095" s="629" t="s">
        <v>9</v>
      </c>
      <c r="D1095" s="637"/>
      <c r="E1095" s="463" t="s">
        <v>128</v>
      </c>
      <c r="F1095" s="638">
        <v>40000</v>
      </c>
      <c r="G1095" s="630" t="s">
        <v>129</v>
      </c>
    </row>
    <row r="1096" spans="2:7" ht="16.5" hidden="1" customHeight="1">
      <c r="B1096" s="636">
        <v>44784</v>
      </c>
      <c r="C1096" s="629" t="s">
        <v>9</v>
      </c>
      <c r="D1096" s="637"/>
      <c r="E1096" s="463" t="s">
        <v>128</v>
      </c>
      <c r="F1096" s="638">
        <v>30000</v>
      </c>
      <c r="G1096" s="630" t="s">
        <v>129</v>
      </c>
    </row>
    <row r="1097" spans="2:7" ht="16.5" hidden="1" customHeight="1">
      <c r="B1097" s="636">
        <v>44785</v>
      </c>
      <c r="C1097" s="629" t="s">
        <v>9</v>
      </c>
      <c r="D1097" s="637"/>
      <c r="E1097" s="463" t="s">
        <v>128</v>
      </c>
      <c r="F1097" s="638">
        <v>80000</v>
      </c>
      <c r="G1097" s="630" t="s">
        <v>129</v>
      </c>
    </row>
    <row r="1098" spans="2:7" ht="16.5" hidden="1" customHeight="1">
      <c r="B1098" s="636">
        <v>44789</v>
      </c>
      <c r="C1098" s="629" t="s">
        <v>9</v>
      </c>
      <c r="D1098" s="637"/>
      <c r="E1098" s="463" t="s">
        <v>128</v>
      </c>
      <c r="F1098" s="638">
        <v>10000</v>
      </c>
      <c r="G1098" s="630" t="s">
        <v>129</v>
      </c>
    </row>
    <row r="1099" spans="2:7" ht="16.5" hidden="1" customHeight="1">
      <c r="B1099" s="636">
        <v>44791</v>
      </c>
      <c r="C1099" s="629" t="s">
        <v>9</v>
      </c>
      <c r="D1099" s="637"/>
      <c r="E1099" s="463" t="s">
        <v>128</v>
      </c>
      <c r="F1099" s="638">
        <v>1255000</v>
      </c>
      <c r="G1099" s="630" t="s">
        <v>129</v>
      </c>
    </row>
    <row r="1100" spans="2:7" ht="16.5" hidden="1" customHeight="1">
      <c r="B1100" s="636">
        <v>44792</v>
      </c>
      <c r="C1100" s="629" t="s">
        <v>9</v>
      </c>
      <c r="D1100" s="637"/>
      <c r="E1100" s="463" t="s">
        <v>128</v>
      </c>
      <c r="F1100" s="638">
        <v>30000</v>
      </c>
      <c r="G1100" s="630" t="s">
        <v>129</v>
      </c>
    </row>
    <row r="1101" spans="2:7" ht="16.5" hidden="1" customHeight="1">
      <c r="B1101" s="636">
        <v>44792</v>
      </c>
      <c r="C1101" s="629" t="s">
        <v>9</v>
      </c>
      <c r="D1101" s="637"/>
      <c r="E1101" s="463" t="s">
        <v>128</v>
      </c>
      <c r="F1101" s="638">
        <v>100000</v>
      </c>
      <c r="G1101" s="630" t="s">
        <v>129</v>
      </c>
    </row>
    <row r="1102" spans="2:7" ht="16.5" hidden="1" customHeight="1">
      <c r="B1102" s="636">
        <v>44795</v>
      </c>
      <c r="C1102" s="629" t="s">
        <v>9</v>
      </c>
      <c r="D1102" s="637"/>
      <c r="E1102" s="463" t="s">
        <v>128</v>
      </c>
      <c r="F1102" s="638">
        <v>20000</v>
      </c>
      <c r="G1102" s="630" t="s">
        <v>129</v>
      </c>
    </row>
    <row r="1103" spans="2:7" ht="16.5" hidden="1" customHeight="1">
      <c r="B1103" s="636">
        <v>44795</v>
      </c>
      <c r="C1103" s="629" t="s">
        <v>9</v>
      </c>
      <c r="D1103" s="637"/>
      <c r="E1103" s="463" t="s">
        <v>128</v>
      </c>
      <c r="F1103" s="638">
        <v>20000</v>
      </c>
      <c r="G1103" s="630" t="s">
        <v>129</v>
      </c>
    </row>
    <row r="1104" spans="2:7" ht="16.5" hidden="1" customHeight="1">
      <c r="B1104" s="636">
        <v>44797</v>
      </c>
      <c r="C1104" s="629" t="s">
        <v>9</v>
      </c>
      <c r="D1104" s="637"/>
      <c r="E1104" s="463" t="s">
        <v>128</v>
      </c>
      <c r="F1104" s="638">
        <v>320000</v>
      </c>
      <c r="G1104" s="630" t="s">
        <v>129</v>
      </c>
    </row>
    <row r="1105" spans="2:7" ht="16.5" hidden="1" customHeight="1">
      <c r="B1105" s="636">
        <v>44798</v>
      </c>
      <c r="C1105" s="629" t="s">
        <v>9</v>
      </c>
      <c r="D1105" s="637"/>
      <c r="E1105" s="463" t="s">
        <v>128</v>
      </c>
      <c r="F1105" s="638">
        <v>10000</v>
      </c>
      <c r="G1105" s="630" t="s">
        <v>129</v>
      </c>
    </row>
    <row r="1106" spans="2:7" ht="16.5" hidden="1" customHeight="1">
      <c r="B1106" s="636">
        <v>44802</v>
      </c>
      <c r="C1106" s="629" t="s">
        <v>9</v>
      </c>
      <c r="D1106" s="637"/>
      <c r="E1106" s="463" t="s">
        <v>128</v>
      </c>
      <c r="F1106" s="638">
        <v>30000</v>
      </c>
      <c r="G1106" s="630" t="s">
        <v>129</v>
      </c>
    </row>
    <row r="1107" spans="2:7" ht="16.5" hidden="1" customHeight="1">
      <c r="B1107" s="636">
        <v>44802</v>
      </c>
      <c r="C1107" s="629" t="s">
        <v>9</v>
      </c>
      <c r="D1107" s="637"/>
      <c r="E1107" s="463" t="s">
        <v>128</v>
      </c>
      <c r="F1107" s="638">
        <v>10000</v>
      </c>
      <c r="G1107" s="630" t="s">
        <v>129</v>
      </c>
    </row>
    <row r="1108" spans="2:7" ht="16.5" hidden="1" customHeight="1">
      <c r="B1108" s="636">
        <v>44802</v>
      </c>
      <c r="C1108" s="629" t="s">
        <v>9</v>
      </c>
      <c r="D1108" s="637"/>
      <c r="E1108" s="463" t="s">
        <v>128</v>
      </c>
      <c r="F1108" s="638">
        <v>100000</v>
      </c>
      <c r="G1108" s="630" t="s">
        <v>129</v>
      </c>
    </row>
    <row r="1109" spans="2:7" ht="16.5" hidden="1" customHeight="1">
      <c r="B1109" s="636">
        <v>44802</v>
      </c>
      <c r="C1109" s="629" t="s">
        <v>9</v>
      </c>
      <c r="D1109" s="637"/>
      <c r="E1109" s="463" t="s">
        <v>128</v>
      </c>
      <c r="F1109" s="638">
        <v>1200000</v>
      </c>
      <c r="G1109" s="630" t="s">
        <v>129</v>
      </c>
    </row>
    <row r="1110" spans="2:7" ht="16.5" hidden="1" customHeight="1">
      <c r="B1110" s="636">
        <v>44804</v>
      </c>
      <c r="C1110" s="629" t="s">
        <v>9</v>
      </c>
      <c r="D1110" s="637"/>
      <c r="E1110" s="463" t="s">
        <v>128</v>
      </c>
      <c r="F1110" s="638">
        <v>100000</v>
      </c>
      <c r="G1110" s="630" t="s">
        <v>129</v>
      </c>
    </row>
    <row r="1111" spans="2:7" ht="16.5" hidden="1" customHeight="1">
      <c r="B1111" s="636">
        <v>44804</v>
      </c>
      <c r="C1111" s="629" t="s">
        <v>9</v>
      </c>
      <c r="D1111" s="637"/>
      <c r="E1111" s="463" t="s">
        <v>128</v>
      </c>
      <c r="F1111" s="638">
        <v>50000</v>
      </c>
      <c r="G1111" s="630" t="s">
        <v>129</v>
      </c>
    </row>
    <row r="1112" spans="2:7" ht="16.5" hidden="1" customHeight="1">
      <c r="B1112" s="636">
        <v>44804</v>
      </c>
      <c r="C1112" s="629" t="s">
        <v>9</v>
      </c>
      <c r="D1112" s="637"/>
      <c r="E1112" s="463" t="s">
        <v>128</v>
      </c>
      <c r="F1112" s="638">
        <v>10000</v>
      </c>
      <c r="G1112" s="630" t="s">
        <v>129</v>
      </c>
    </row>
    <row r="1113" spans="2:7" ht="16.5" hidden="1" customHeight="1">
      <c r="B1113" s="636">
        <v>44804</v>
      </c>
      <c r="C1113" s="629" t="s">
        <v>9</v>
      </c>
      <c r="D1113" s="637"/>
      <c r="E1113" s="463" t="s">
        <v>128</v>
      </c>
      <c r="F1113" s="638">
        <v>80000</v>
      </c>
      <c r="G1113" s="630" t="s">
        <v>129</v>
      </c>
    </row>
    <row r="1114" spans="2:7" ht="16.5" hidden="1" customHeight="1">
      <c r="B1114" s="636">
        <v>44804</v>
      </c>
      <c r="C1114" s="629" t="s">
        <v>9</v>
      </c>
      <c r="D1114" s="637"/>
      <c r="E1114" s="463" t="s">
        <v>128</v>
      </c>
      <c r="F1114" s="638">
        <v>20000</v>
      </c>
      <c r="G1114" s="630" t="s">
        <v>129</v>
      </c>
    </row>
    <row r="1115" spans="2:7" ht="17.25" hidden="1" customHeight="1" thickBot="1">
      <c r="B1115" s="654">
        <v>44804</v>
      </c>
      <c r="C1115" s="674" t="s">
        <v>9</v>
      </c>
      <c r="D1115" s="675"/>
      <c r="E1115" s="676" t="s">
        <v>128</v>
      </c>
      <c r="F1115" s="655">
        <v>20000</v>
      </c>
      <c r="G1115" s="658" t="s">
        <v>129</v>
      </c>
    </row>
    <row r="1116" spans="2:7" ht="16.5" hidden="1" customHeight="1">
      <c r="B1116" s="633">
        <v>44805</v>
      </c>
      <c r="C1116" s="627" t="s">
        <v>9</v>
      </c>
      <c r="D1116" s="634"/>
      <c r="E1116" s="508" t="s">
        <v>128</v>
      </c>
      <c r="F1116" s="635">
        <v>30000</v>
      </c>
      <c r="G1116" s="628" t="s">
        <v>129</v>
      </c>
    </row>
    <row r="1117" spans="2:7" ht="16.5" hidden="1" customHeight="1">
      <c r="B1117" s="636">
        <v>44805</v>
      </c>
      <c r="C1117" s="629" t="s">
        <v>9</v>
      </c>
      <c r="D1117" s="637"/>
      <c r="E1117" s="463" t="s">
        <v>128</v>
      </c>
      <c r="F1117" s="638">
        <v>60000</v>
      </c>
      <c r="G1117" s="630" t="s">
        <v>129</v>
      </c>
    </row>
    <row r="1118" spans="2:7" ht="16.5" hidden="1" customHeight="1">
      <c r="B1118" s="636">
        <v>44809</v>
      </c>
      <c r="C1118" s="629" t="s">
        <v>9</v>
      </c>
      <c r="D1118" s="637"/>
      <c r="E1118" s="463" t="s">
        <v>128</v>
      </c>
      <c r="F1118" s="638">
        <v>100000</v>
      </c>
      <c r="G1118" s="630" t="s">
        <v>129</v>
      </c>
    </row>
    <row r="1119" spans="2:7" ht="16.5" hidden="1" customHeight="1">
      <c r="B1119" s="636">
        <v>44809</v>
      </c>
      <c r="C1119" s="629" t="s">
        <v>9</v>
      </c>
      <c r="D1119" s="637"/>
      <c r="E1119" s="463" t="s">
        <v>128</v>
      </c>
      <c r="F1119" s="638">
        <v>250000</v>
      </c>
      <c r="G1119" s="630" t="s">
        <v>129</v>
      </c>
    </row>
    <row r="1120" spans="2:7" ht="16.5" hidden="1" customHeight="1">
      <c r="B1120" s="636">
        <v>44809</v>
      </c>
      <c r="C1120" s="629" t="s">
        <v>9</v>
      </c>
      <c r="D1120" s="637"/>
      <c r="E1120" s="463" t="s">
        <v>128</v>
      </c>
      <c r="F1120" s="638">
        <v>10000</v>
      </c>
      <c r="G1120" s="630" t="s">
        <v>129</v>
      </c>
    </row>
    <row r="1121" spans="2:7" ht="16.5" hidden="1" customHeight="1">
      <c r="B1121" s="636">
        <v>44809</v>
      </c>
      <c r="C1121" s="629" t="s">
        <v>9</v>
      </c>
      <c r="D1121" s="637"/>
      <c r="E1121" s="463" t="s">
        <v>128</v>
      </c>
      <c r="F1121" s="638">
        <v>10000</v>
      </c>
      <c r="G1121" s="630" t="s">
        <v>129</v>
      </c>
    </row>
    <row r="1122" spans="2:7" ht="16.5" hidden="1" customHeight="1">
      <c r="B1122" s="636">
        <v>44811</v>
      </c>
      <c r="C1122" s="629" t="s">
        <v>9</v>
      </c>
      <c r="D1122" s="637"/>
      <c r="E1122" s="463" t="s">
        <v>128</v>
      </c>
      <c r="F1122" s="638">
        <v>515000</v>
      </c>
      <c r="G1122" s="630" t="s">
        <v>129</v>
      </c>
    </row>
    <row r="1123" spans="2:7" ht="16.5" hidden="1" customHeight="1">
      <c r="B1123" s="636">
        <v>44817</v>
      </c>
      <c r="C1123" s="629" t="s">
        <v>9</v>
      </c>
      <c r="D1123" s="637"/>
      <c r="E1123" s="463" t="s">
        <v>128</v>
      </c>
      <c r="F1123" s="638">
        <v>10000</v>
      </c>
      <c r="G1123" s="630" t="s">
        <v>129</v>
      </c>
    </row>
    <row r="1124" spans="2:7" ht="16.5" hidden="1" customHeight="1">
      <c r="B1124" s="636">
        <v>44817</v>
      </c>
      <c r="C1124" s="629" t="s">
        <v>9</v>
      </c>
      <c r="D1124" s="637"/>
      <c r="E1124" s="463" t="s">
        <v>128</v>
      </c>
      <c r="F1124" s="638">
        <v>10000</v>
      </c>
      <c r="G1124" s="630" t="s">
        <v>129</v>
      </c>
    </row>
    <row r="1125" spans="2:7" ht="16.5" hidden="1" customHeight="1">
      <c r="B1125" s="636">
        <v>44817</v>
      </c>
      <c r="C1125" s="629" t="s">
        <v>9</v>
      </c>
      <c r="D1125" s="637"/>
      <c r="E1125" s="463" t="s">
        <v>128</v>
      </c>
      <c r="F1125" s="638">
        <v>50000</v>
      </c>
      <c r="G1125" s="630" t="s">
        <v>129</v>
      </c>
    </row>
    <row r="1126" spans="2:7" ht="16.5" hidden="1" customHeight="1">
      <c r="B1126" s="636">
        <v>44817</v>
      </c>
      <c r="C1126" s="629" t="s">
        <v>9</v>
      </c>
      <c r="D1126" s="637"/>
      <c r="E1126" s="463" t="s">
        <v>128</v>
      </c>
      <c r="F1126" s="638">
        <v>30000</v>
      </c>
      <c r="G1126" s="630" t="s">
        <v>129</v>
      </c>
    </row>
    <row r="1127" spans="2:7" ht="16.5" hidden="1" customHeight="1">
      <c r="B1127" s="636">
        <v>44817</v>
      </c>
      <c r="C1127" s="629" t="s">
        <v>9</v>
      </c>
      <c r="D1127" s="637"/>
      <c r="E1127" s="463" t="s">
        <v>128</v>
      </c>
      <c r="F1127" s="638">
        <v>20000</v>
      </c>
      <c r="G1127" s="630" t="s">
        <v>129</v>
      </c>
    </row>
    <row r="1128" spans="2:7" ht="16.5" hidden="1" customHeight="1">
      <c r="B1128" s="636">
        <v>44817</v>
      </c>
      <c r="C1128" s="629" t="s">
        <v>9</v>
      </c>
      <c r="D1128" s="637"/>
      <c r="E1128" s="463" t="s">
        <v>128</v>
      </c>
      <c r="F1128" s="638">
        <v>10000</v>
      </c>
      <c r="G1128" s="630" t="s">
        <v>129</v>
      </c>
    </row>
    <row r="1129" spans="2:7" ht="16.5" hidden="1" customHeight="1">
      <c r="B1129" s="636">
        <v>44817</v>
      </c>
      <c r="C1129" s="629" t="s">
        <v>9</v>
      </c>
      <c r="D1129" s="637"/>
      <c r="E1129" s="463" t="s">
        <v>128</v>
      </c>
      <c r="F1129" s="638">
        <v>10000</v>
      </c>
      <c r="G1129" s="630" t="s">
        <v>129</v>
      </c>
    </row>
    <row r="1130" spans="2:7" ht="16.5" hidden="1" customHeight="1">
      <c r="B1130" s="636">
        <v>44817</v>
      </c>
      <c r="C1130" s="629" t="s">
        <v>9</v>
      </c>
      <c r="D1130" s="637"/>
      <c r="E1130" s="463" t="s">
        <v>128</v>
      </c>
      <c r="F1130" s="638">
        <v>20000</v>
      </c>
      <c r="G1130" s="630" t="s">
        <v>129</v>
      </c>
    </row>
    <row r="1131" spans="2:7" ht="16.5" hidden="1" customHeight="1">
      <c r="B1131" s="636">
        <v>44819</v>
      </c>
      <c r="C1131" s="629" t="s">
        <v>9</v>
      </c>
      <c r="D1131" s="637"/>
      <c r="E1131" s="463" t="s">
        <v>128</v>
      </c>
      <c r="F1131" s="638">
        <v>80000</v>
      </c>
      <c r="G1131" s="630" t="s">
        <v>129</v>
      </c>
    </row>
    <row r="1132" spans="2:7" ht="16.5" hidden="1" customHeight="1">
      <c r="B1132" s="636">
        <v>44823</v>
      </c>
      <c r="C1132" s="629" t="s">
        <v>9</v>
      </c>
      <c r="D1132" s="637"/>
      <c r="E1132" s="463" t="s">
        <v>128</v>
      </c>
      <c r="F1132" s="638">
        <v>1235000</v>
      </c>
      <c r="G1132" s="630" t="s">
        <v>129</v>
      </c>
    </row>
    <row r="1133" spans="2:7" ht="16.5" hidden="1" customHeight="1">
      <c r="B1133" s="636">
        <v>44824</v>
      </c>
      <c r="C1133" s="629" t="s">
        <v>9</v>
      </c>
      <c r="D1133" s="637"/>
      <c r="E1133" s="463" t="s">
        <v>128</v>
      </c>
      <c r="F1133" s="638">
        <v>20000</v>
      </c>
      <c r="G1133" s="630" t="s">
        <v>129</v>
      </c>
    </row>
    <row r="1134" spans="2:7" ht="16.5" hidden="1" customHeight="1">
      <c r="B1134" s="636">
        <v>44824</v>
      </c>
      <c r="C1134" s="629" t="s">
        <v>9</v>
      </c>
      <c r="D1134" s="637"/>
      <c r="E1134" s="463" t="s">
        <v>128</v>
      </c>
      <c r="F1134" s="638">
        <v>20000</v>
      </c>
      <c r="G1134" s="630" t="s">
        <v>129</v>
      </c>
    </row>
    <row r="1135" spans="2:7" ht="16.5" hidden="1" customHeight="1">
      <c r="B1135" s="636">
        <v>44825</v>
      </c>
      <c r="C1135" s="629" t="s">
        <v>9</v>
      </c>
      <c r="D1135" s="637"/>
      <c r="E1135" s="463" t="s">
        <v>128</v>
      </c>
      <c r="F1135" s="638">
        <v>100000</v>
      </c>
      <c r="G1135" s="630" t="s">
        <v>129</v>
      </c>
    </row>
    <row r="1136" spans="2:7" ht="16.5" hidden="1" customHeight="1">
      <c r="B1136" s="636">
        <v>44825</v>
      </c>
      <c r="C1136" s="629" t="s">
        <v>9</v>
      </c>
      <c r="D1136" s="637"/>
      <c r="E1136" s="463" t="s">
        <v>128</v>
      </c>
      <c r="F1136" s="638">
        <v>40000</v>
      </c>
      <c r="G1136" s="630" t="s">
        <v>129</v>
      </c>
    </row>
    <row r="1137" spans="2:7" ht="16.5" hidden="1" customHeight="1">
      <c r="B1137" s="636">
        <v>44826</v>
      </c>
      <c r="C1137" s="629" t="s">
        <v>9</v>
      </c>
      <c r="D1137" s="637"/>
      <c r="E1137" s="463" t="s">
        <v>128</v>
      </c>
      <c r="F1137" s="638">
        <v>200000</v>
      </c>
      <c r="G1137" s="630" t="s">
        <v>129</v>
      </c>
    </row>
    <row r="1138" spans="2:7" ht="16.5" hidden="1" customHeight="1">
      <c r="B1138" s="636">
        <v>44827</v>
      </c>
      <c r="C1138" s="629" t="s">
        <v>9</v>
      </c>
      <c r="D1138" s="637"/>
      <c r="E1138" s="463" t="s">
        <v>128</v>
      </c>
      <c r="F1138" s="638">
        <v>80000</v>
      </c>
      <c r="G1138" s="630" t="s">
        <v>129</v>
      </c>
    </row>
    <row r="1139" spans="2:7" ht="16.5" hidden="1" customHeight="1">
      <c r="B1139" s="636">
        <v>44827</v>
      </c>
      <c r="C1139" s="629" t="s">
        <v>9</v>
      </c>
      <c r="D1139" s="637"/>
      <c r="E1139" s="463" t="s">
        <v>128</v>
      </c>
      <c r="F1139" s="638">
        <v>10000</v>
      </c>
      <c r="G1139" s="630" t="s">
        <v>129</v>
      </c>
    </row>
    <row r="1140" spans="2:7" ht="16.5" hidden="1" customHeight="1">
      <c r="B1140" s="636">
        <v>44830</v>
      </c>
      <c r="C1140" s="629" t="s">
        <v>9</v>
      </c>
      <c r="D1140" s="637"/>
      <c r="E1140" s="463" t="s">
        <v>128</v>
      </c>
      <c r="F1140" s="638">
        <v>30000</v>
      </c>
      <c r="G1140" s="630" t="s">
        <v>129</v>
      </c>
    </row>
    <row r="1141" spans="2:7" ht="16.5" hidden="1" customHeight="1">
      <c r="B1141" s="636">
        <v>44832</v>
      </c>
      <c r="C1141" s="629" t="s">
        <v>9</v>
      </c>
      <c r="D1141" s="637"/>
      <c r="E1141" s="463" t="s">
        <v>128</v>
      </c>
      <c r="F1141" s="638">
        <v>30000</v>
      </c>
      <c r="G1141" s="630" t="s">
        <v>129</v>
      </c>
    </row>
    <row r="1142" spans="2:7" ht="16.5" hidden="1" customHeight="1">
      <c r="B1142" s="636">
        <v>44832</v>
      </c>
      <c r="C1142" s="629" t="s">
        <v>9</v>
      </c>
      <c r="D1142" s="637"/>
      <c r="E1142" s="463" t="s">
        <v>128</v>
      </c>
      <c r="F1142" s="638">
        <v>1190000</v>
      </c>
      <c r="G1142" s="630" t="s">
        <v>129</v>
      </c>
    </row>
    <row r="1143" spans="2:7" ht="16.5" hidden="1" customHeight="1">
      <c r="B1143" s="636">
        <v>44833</v>
      </c>
      <c r="C1143" s="629" t="s">
        <v>9</v>
      </c>
      <c r="D1143" s="637"/>
      <c r="E1143" s="463" t="s">
        <v>128</v>
      </c>
      <c r="F1143" s="638">
        <v>10000</v>
      </c>
      <c r="G1143" s="630" t="s">
        <v>129</v>
      </c>
    </row>
    <row r="1144" spans="2:7" ht="16.5" hidden="1" customHeight="1">
      <c r="B1144" s="636">
        <v>44833</v>
      </c>
      <c r="C1144" s="629" t="s">
        <v>9</v>
      </c>
      <c r="D1144" s="637"/>
      <c r="E1144" s="463" t="s">
        <v>128</v>
      </c>
      <c r="F1144" s="638">
        <v>20000</v>
      </c>
      <c r="G1144" s="630" t="s">
        <v>129</v>
      </c>
    </row>
    <row r="1145" spans="2:7" ht="16.5" hidden="1" customHeight="1">
      <c r="B1145" s="636">
        <v>44834</v>
      </c>
      <c r="C1145" s="629" t="s">
        <v>9</v>
      </c>
      <c r="D1145" s="637"/>
      <c r="E1145" s="463" t="s">
        <v>128</v>
      </c>
      <c r="F1145" s="638">
        <v>50000</v>
      </c>
      <c r="G1145" s="630" t="s">
        <v>129</v>
      </c>
    </row>
    <row r="1146" spans="2:7" ht="16.5" hidden="1" customHeight="1">
      <c r="B1146" s="636">
        <v>44834</v>
      </c>
      <c r="C1146" s="629" t="s">
        <v>9</v>
      </c>
      <c r="D1146" s="637"/>
      <c r="E1146" s="463" t="s">
        <v>128</v>
      </c>
      <c r="F1146" s="638">
        <v>10000</v>
      </c>
      <c r="G1146" s="630" t="s">
        <v>129</v>
      </c>
    </row>
    <row r="1147" spans="2:7" ht="16.5" hidden="1" customHeight="1">
      <c r="B1147" s="636">
        <v>44834</v>
      </c>
      <c r="C1147" s="629" t="s">
        <v>9</v>
      </c>
      <c r="D1147" s="637"/>
      <c r="E1147" s="463" t="s">
        <v>128</v>
      </c>
      <c r="F1147" s="638">
        <v>100000</v>
      </c>
      <c r="G1147" s="630" t="s">
        <v>129</v>
      </c>
    </row>
    <row r="1148" spans="2:7" ht="16.5" hidden="1" customHeight="1">
      <c r="B1148" s="636">
        <v>44834</v>
      </c>
      <c r="C1148" s="629" t="s">
        <v>9</v>
      </c>
      <c r="D1148" s="637"/>
      <c r="E1148" s="463" t="s">
        <v>128</v>
      </c>
      <c r="F1148" s="638">
        <v>20000</v>
      </c>
      <c r="G1148" s="630" t="s">
        <v>129</v>
      </c>
    </row>
    <row r="1149" spans="2:7" ht="16.5" hidden="1" customHeight="1">
      <c r="B1149" s="636">
        <v>44834</v>
      </c>
      <c r="C1149" s="629" t="s">
        <v>9</v>
      </c>
      <c r="D1149" s="637"/>
      <c r="E1149" s="463" t="s">
        <v>128</v>
      </c>
      <c r="F1149" s="638">
        <v>10000</v>
      </c>
      <c r="G1149" s="630" t="s">
        <v>129</v>
      </c>
    </row>
    <row r="1150" spans="2:7" ht="17.25" hidden="1" customHeight="1" thickBot="1">
      <c r="B1150" s="654">
        <v>44834</v>
      </c>
      <c r="C1150" s="656" t="s">
        <v>9</v>
      </c>
      <c r="D1150" s="657"/>
      <c r="E1150" s="525" t="s">
        <v>128</v>
      </c>
      <c r="F1150" s="655">
        <v>20000</v>
      </c>
      <c r="G1150" s="658" t="s">
        <v>129</v>
      </c>
    </row>
    <row r="1151" spans="2:7" ht="16.5" hidden="1" customHeight="1">
      <c r="B1151" s="685">
        <v>44835</v>
      </c>
      <c r="C1151" s="627" t="s">
        <v>9</v>
      </c>
      <c r="D1151" s="634"/>
      <c r="E1151" s="508" t="s">
        <v>128</v>
      </c>
      <c r="F1151" s="607">
        <v>30000</v>
      </c>
      <c r="G1151" s="628" t="s">
        <v>129</v>
      </c>
    </row>
    <row r="1152" spans="2:7" ht="16.5" hidden="1" customHeight="1">
      <c r="B1152" s="686">
        <v>44835</v>
      </c>
      <c r="C1152" s="629" t="s">
        <v>9</v>
      </c>
      <c r="D1152" s="145"/>
      <c r="E1152" s="463" t="s">
        <v>128</v>
      </c>
      <c r="F1152" s="604">
        <v>10000</v>
      </c>
      <c r="G1152" s="630" t="s">
        <v>129</v>
      </c>
    </row>
    <row r="1153" spans="2:7" ht="16.5" hidden="1" customHeight="1">
      <c r="B1153" s="686">
        <v>44836</v>
      </c>
      <c r="C1153" s="629" t="s">
        <v>9</v>
      </c>
      <c r="D1153" s="145"/>
      <c r="E1153" s="463" t="s">
        <v>128</v>
      </c>
      <c r="F1153" s="604">
        <v>30000</v>
      </c>
      <c r="G1153" s="630" t="s">
        <v>129</v>
      </c>
    </row>
    <row r="1154" spans="2:7" ht="16.5" hidden="1" customHeight="1">
      <c r="B1154" s="686">
        <v>44836</v>
      </c>
      <c r="C1154" s="629" t="s">
        <v>9</v>
      </c>
      <c r="D1154" s="145"/>
      <c r="E1154" s="463" t="s">
        <v>128</v>
      </c>
      <c r="F1154" s="604">
        <v>10000</v>
      </c>
      <c r="G1154" s="630" t="s">
        <v>129</v>
      </c>
    </row>
    <row r="1155" spans="2:7" ht="16.5" hidden="1" customHeight="1">
      <c r="B1155" s="686">
        <v>44836</v>
      </c>
      <c r="C1155" s="629" t="s">
        <v>9</v>
      </c>
      <c r="D1155" s="145"/>
      <c r="E1155" s="463" t="s">
        <v>128</v>
      </c>
      <c r="F1155" s="604">
        <v>10000</v>
      </c>
      <c r="G1155" s="630" t="s">
        <v>129</v>
      </c>
    </row>
    <row r="1156" spans="2:7" ht="16.5" hidden="1" customHeight="1">
      <c r="B1156" s="686">
        <v>44836</v>
      </c>
      <c r="C1156" s="629" t="s">
        <v>9</v>
      </c>
      <c r="D1156" s="145"/>
      <c r="E1156" s="463" t="s">
        <v>128</v>
      </c>
      <c r="F1156" s="604">
        <v>10000</v>
      </c>
      <c r="G1156" s="630" t="s">
        <v>129</v>
      </c>
    </row>
    <row r="1157" spans="2:7" ht="16.5" hidden="1" customHeight="1">
      <c r="B1157" s="686">
        <v>44836</v>
      </c>
      <c r="C1157" s="629" t="s">
        <v>9</v>
      </c>
      <c r="D1157" s="145"/>
      <c r="E1157" s="463" t="s">
        <v>128</v>
      </c>
      <c r="F1157" s="604">
        <v>10000</v>
      </c>
      <c r="G1157" s="630" t="s">
        <v>129</v>
      </c>
    </row>
    <row r="1158" spans="2:7" ht="16.5" hidden="1" customHeight="1">
      <c r="B1158" s="686">
        <v>44836</v>
      </c>
      <c r="C1158" s="629" t="s">
        <v>9</v>
      </c>
      <c r="D1158" s="145"/>
      <c r="E1158" s="463" t="s">
        <v>128</v>
      </c>
      <c r="F1158" s="604">
        <v>10000</v>
      </c>
      <c r="G1158" s="630" t="s">
        <v>129</v>
      </c>
    </row>
    <row r="1159" spans="2:7" ht="16.5" hidden="1" customHeight="1">
      <c r="B1159" s="686">
        <v>44838</v>
      </c>
      <c r="C1159" s="629" t="s">
        <v>9</v>
      </c>
      <c r="D1159" s="145"/>
      <c r="E1159" s="463" t="s">
        <v>128</v>
      </c>
      <c r="F1159" s="604">
        <v>60000</v>
      </c>
      <c r="G1159" s="630" t="s">
        <v>129</v>
      </c>
    </row>
    <row r="1160" spans="2:7" ht="16.5" hidden="1" customHeight="1">
      <c r="B1160" s="686">
        <v>44838</v>
      </c>
      <c r="C1160" s="629" t="s">
        <v>9</v>
      </c>
      <c r="D1160" s="145"/>
      <c r="E1160" s="463" t="s">
        <v>128</v>
      </c>
      <c r="F1160" s="604">
        <v>10000</v>
      </c>
      <c r="G1160" s="630" t="s">
        <v>129</v>
      </c>
    </row>
    <row r="1161" spans="2:7" ht="16.5" hidden="1" customHeight="1">
      <c r="B1161" s="686">
        <v>44839</v>
      </c>
      <c r="C1161" s="629" t="s">
        <v>9</v>
      </c>
      <c r="D1161" s="145"/>
      <c r="E1161" s="463" t="s">
        <v>128</v>
      </c>
      <c r="F1161" s="604">
        <v>100000</v>
      </c>
      <c r="G1161" s="630" t="s">
        <v>129</v>
      </c>
    </row>
    <row r="1162" spans="2:7" ht="16.5" hidden="1" customHeight="1">
      <c r="B1162" s="686">
        <v>44839</v>
      </c>
      <c r="C1162" s="629" t="s">
        <v>9</v>
      </c>
      <c r="D1162" s="145"/>
      <c r="E1162" s="463" t="s">
        <v>128</v>
      </c>
      <c r="F1162" s="604">
        <v>100000</v>
      </c>
      <c r="G1162" s="630" t="s">
        <v>129</v>
      </c>
    </row>
    <row r="1163" spans="2:7" ht="16.5" hidden="1" customHeight="1">
      <c r="B1163" s="686">
        <v>44840</v>
      </c>
      <c r="C1163" s="629" t="s">
        <v>9</v>
      </c>
      <c r="D1163" s="145"/>
      <c r="E1163" s="463" t="s">
        <v>128</v>
      </c>
      <c r="F1163" s="604">
        <v>290000</v>
      </c>
      <c r="G1163" s="630" t="s">
        <v>129</v>
      </c>
    </row>
    <row r="1164" spans="2:7" ht="16.5" hidden="1" customHeight="1">
      <c r="B1164" s="686">
        <v>44840</v>
      </c>
      <c r="C1164" s="629" t="s">
        <v>9</v>
      </c>
      <c r="D1164" s="145"/>
      <c r="E1164" s="463" t="s">
        <v>128</v>
      </c>
      <c r="F1164" s="604">
        <v>10000</v>
      </c>
      <c r="G1164" s="630" t="s">
        <v>129</v>
      </c>
    </row>
    <row r="1165" spans="2:7" ht="16.5" hidden="1" customHeight="1">
      <c r="B1165" s="686">
        <v>44841</v>
      </c>
      <c r="C1165" s="629" t="s">
        <v>9</v>
      </c>
      <c r="D1165" s="145"/>
      <c r="E1165" s="463" t="s">
        <v>128</v>
      </c>
      <c r="F1165" s="604">
        <v>475000</v>
      </c>
      <c r="G1165" s="630" t="s">
        <v>129</v>
      </c>
    </row>
    <row r="1166" spans="2:7" ht="16.5" hidden="1" customHeight="1">
      <c r="B1166" s="686">
        <v>44845</v>
      </c>
      <c r="C1166" s="629" t="s">
        <v>9</v>
      </c>
      <c r="D1166" s="145"/>
      <c r="E1166" s="463" t="s">
        <v>128</v>
      </c>
      <c r="F1166" s="604">
        <v>50000</v>
      </c>
      <c r="G1166" s="630" t="s">
        <v>129</v>
      </c>
    </row>
    <row r="1167" spans="2:7" ht="16.5" hidden="1" customHeight="1">
      <c r="B1167" s="686">
        <v>44845</v>
      </c>
      <c r="C1167" s="629" t="s">
        <v>9</v>
      </c>
      <c r="D1167" s="145"/>
      <c r="E1167" s="463" t="s">
        <v>128</v>
      </c>
      <c r="F1167" s="604">
        <v>30000</v>
      </c>
      <c r="G1167" s="630" t="s">
        <v>129</v>
      </c>
    </row>
    <row r="1168" spans="2:7" ht="16.5" hidden="1" customHeight="1">
      <c r="B1168" s="686">
        <v>44845</v>
      </c>
      <c r="C1168" s="629" t="s">
        <v>9</v>
      </c>
      <c r="D1168" s="145"/>
      <c r="E1168" s="463" t="s">
        <v>128</v>
      </c>
      <c r="F1168" s="604">
        <v>10000</v>
      </c>
      <c r="G1168" s="630" t="s">
        <v>129</v>
      </c>
    </row>
    <row r="1169" spans="2:7" ht="16.5" hidden="1" customHeight="1">
      <c r="B1169" s="686">
        <v>44845</v>
      </c>
      <c r="C1169" s="629" t="s">
        <v>9</v>
      </c>
      <c r="D1169" s="145"/>
      <c r="E1169" s="463" t="s">
        <v>128</v>
      </c>
      <c r="F1169" s="604">
        <v>20000</v>
      </c>
      <c r="G1169" s="630" t="s">
        <v>129</v>
      </c>
    </row>
    <row r="1170" spans="2:7" ht="16.5" hidden="1" customHeight="1">
      <c r="B1170" s="686">
        <v>44845</v>
      </c>
      <c r="C1170" s="629" t="s">
        <v>9</v>
      </c>
      <c r="D1170" s="145"/>
      <c r="E1170" s="463" t="s">
        <v>128</v>
      </c>
      <c r="F1170" s="604">
        <v>10000</v>
      </c>
      <c r="G1170" s="630" t="s">
        <v>129</v>
      </c>
    </row>
    <row r="1171" spans="2:7" ht="16.5" hidden="1" customHeight="1">
      <c r="B1171" s="686">
        <v>44845</v>
      </c>
      <c r="C1171" s="629" t="s">
        <v>9</v>
      </c>
      <c r="D1171" s="145"/>
      <c r="E1171" s="463" t="s">
        <v>128</v>
      </c>
      <c r="F1171" s="604">
        <v>20000</v>
      </c>
      <c r="G1171" s="630" t="s">
        <v>129</v>
      </c>
    </row>
    <row r="1172" spans="2:7" ht="16.5" hidden="1" customHeight="1">
      <c r="B1172" s="686">
        <v>44847</v>
      </c>
      <c r="C1172" s="629" t="s">
        <v>9</v>
      </c>
      <c r="D1172" s="145"/>
      <c r="E1172" s="463" t="s">
        <v>128</v>
      </c>
      <c r="F1172" s="604">
        <v>10000</v>
      </c>
      <c r="G1172" s="630" t="s">
        <v>129</v>
      </c>
    </row>
    <row r="1173" spans="2:7" ht="16.5" hidden="1" customHeight="1">
      <c r="B1173" s="686">
        <v>44847</v>
      </c>
      <c r="C1173" s="629" t="s">
        <v>9</v>
      </c>
      <c r="D1173" s="145"/>
      <c r="E1173" s="463" t="s">
        <v>128</v>
      </c>
      <c r="F1173" s="604">
        <v>80000</v>
      </c>
      <c r="G1173" s="630" t="s">
        <v>129</v>
      </c>
    </row>
    <row r="1174" spans="2:7" ht="16.5" hidden="1" customHeight="1">
      <c r="B1174" s="686">
        <v>44853</v>
      </c>
      <c r="C1174" s="629" t="s">
        <v>9</v>
      </c>
      <c r="D1174" s="145"/>
      <c r="E1174" s="463" t="s">
        <v>128</v>
      </c>
      <c r="F1174" s="604">
        <v>1275000</v>
      </c>
      <c r="G1174" s="630" t="s">
        <v>129</v>
      </c>
    </row>
    <row r="1175" spans="2:7" ht="16.5" hidden="1" customHeight="1">
      <c r="B1175" s="686">
        <v>44854</v>
      </c>
      <c r="C1175" s="629" t="s">
        <v>9</v>
      </c>
      <c r="D1175" s="145"/>
      <c r="E1175" s="463" t="s">
        <v>128</v>
      </c>
      <c r="F1175" s="604">
        <v>20000</v>
      </c>
      <c r="G1175" s="630" t="s">
        <v>129</v>
      </c>
    </row>
    <row r="1176" spans="2:7" ht="16.5" hidden="1" customHeight="1">
      <c r="B1176" s="686">
        <v>44854</v>
      </c>
      <c r="C1176" s="629" t="s">
        <v>9</v>
      </c>
      <c r="D1176" s="145"/>
      <c r="E1176" s="463" t="s">
        <v>128</v>
      </c>
      <c r="F1176" s="604">
        <v>20000</v>
      </c>
      <c r="G1176" s="630" t="s">
        <v>129</v>
      </c>
    </row>
    <row r="1177" spans="2:7" ht="16.5" hidden="1" customHeight="1">
      <c r="B1177" s="686">
        <v>44854</v>
      </c>
      <c r="C1177" s="629" t="s">
        <v>9</v>
      </c>
      <c r="D1177" s="145"/>
      <c r="E1177" s="463" t="s">
        <v>128</v>
      </c>
      <c r="F1177" s="604">
        <v>100000</v>
      </c>
      <c r="G1177" s="630" t="s">
        <v>129</v>
      </c>
    </row>
    <row r="1178" spans="2:7" ht="16.5" hidden="1" customHeight="1">
      <c r="B1178" s="686">
        <v>44854</v>
      </c>
      <c r="C1178" s="629" t="s">
        <v>9</v>
      </c>
      <c r="D1178" s="145"/>
      <c r="E1178" s="463" t="s">
        <v>128</v>
      </c>
      <c r="F1178" s="604">
        <v>30000</v>
      </c>
      <c r="G1178" s="630" t="s">
        <v>129</v>
      </c>
    </row>
    <row r="1179" spans="2:7" ht="16.5" hidden="1" customHeight="1">
      <c r="B1179" s="686">
        <v>44855</v>
      </c>
      <c r="C1179" s="629" t="s">
        <v>9</v>
      </c>
      <c r="D1179" s="145"/>
      <c r="E1179" s="463" t="s">
        <v>128</v>
      </c>
      <c r="F1179" s="604">
        <v>100000</v>
      </c>
      <c r="G1179" s="630" t="s">
        <v>129</v>
      </c>
    </row>
    <row r="1180" spans="2:7" ht="16.5" hidden="1" customHeight="1">
      <c r="B1180" s="686">
        <v>44857</v>
      </c>
      <c r="C1180" s="629" t="s">
        <v>9</v>
      </c>
      <c r="D1180" s="145"/>
      <c r="E1180" s="463" t="s">
        <v>128</v>
      </c>
      <c r="F1180" s="604">
        <v>20000</v>
      </c>
      <c r="G1180" s="630" t="s">
        <v>129</v>
      </c>
    </row>
    <row r="1181" spans="2:7" ht="16.5" hidden="1" customHeight="1">
      <c r="B1181" s="686">
        <v>44858</v>
      </c>
      <c r="C1181" s="629" t="s">
        <v>9</v>
      </c>
      <c r="D1181" s="145"/>
      <c r="E1181" s="463" t="s">
        <v>128</v>
      </c>
      <c r="F1181" s="604">
        <v>270000</v>
      </c>
      <c r="G1181" s="630" t="s">
        <v>129</v>
      </c>
    </row>
    <row r="1182" spans="2:7" ht="16.5" hidden="1" customHeight="1">
      <c r="B1182" s="686">
        <v>44860</v>
      </c>
      <c r="C1182" s="629" t="s">
        <v>9</v>
      </c>
      <c r="D1182" s="145"/>
      <c r="E1182" s="463" t="s">
        <v>128</v>
      </c>
      <c r="F1182" s="604">
        <v>50000</v>
      </c>
      <c r="G1182" s="630" t="s">
        <v>129</v>
      </c>
    </row>
    <row r="1183" spans="2:7" ht="16.5" hidden="1" customHeight="1">
      <c r="B1183" s="686">
        <v>44860</v>
      </c>
      <c r="C1183" s="629" t="s">
        <v>9</v>
      </c>
      <c r="D1183" s="145"/>
      <c r="E1183" s="463" t="s">
        <v>128</v>
      </c>
      <c r="F1183" s="604">
        <v>30000</v>
      </c>
      <c r="G1183" s="630" t="s">
        <v>129</v>
      </c>
    </row>
    <row r="1184" spans="2:7" ht="16.5" hidden="1" customHeight="1">
      <c r="B1184" s="686">
        <v>44861</v>
      </c>
      <c r="C1184" s="629" t="s">
        <v>9</v>
      </c>
      <c r="D1184" s="145"/>
      <c r="E1184" s="463" t="s">
        <v>128</v>
      </c>
      <c r="F1184" s="604">
        <v>1130000</v>
      </c>
      <c r="G1184" s="630" t="s">
        <v>129</v>
      </c>
    </row>
    <row r="1185" spans="2:7" ht="16.5" hidden="1" customHeight="1">
      <c r="B1185" s="686">
        <v>44862</v>
      </c>
      <c r="C1185" s="629" t="s">
        <v>9</v>
      </c>
      <c r="D1185" s="145"/>
      <c r="E1185" s="463" t="s">
        <v>128</v>
      </c>
      <c r="F1185" s="604">
        <v>30000</v>
      </c>
      <c r="G1185" s="630" t="s">
        <v>129</v>
      </c>
    </row>
    <row r="1186" spans="2:7" ht="16.5" hidden="1" customHeight="1">
      <c r="B1186" s="686">
        <v>44862</v>
      </c>
      <c r="C1186" s="629" t="s">
        <v>9</v>
      </c>
      <c r="D1186" s="145"/>
      <c r="E1186" s="463" t="s">
        <v>128</v>
      </c>
      <c r="F1186" s="604">
        <v>50000</v>
      </c>
      <c r="G1186" s="630" t="s">
        <v>129</v>
      </c>
    </row>
    <row r="1187" spans="2:7" ht="16.5" hidden="1" customHeight="1">
      <c r="B1187" s="686">
        <v>44865</v>
      </c>
      <c r="C1187" s="629" t="s">
        <v>9</v>
      </c>
      <c r="D1187" s="145"/>
      <c r="E1187" s="463" t="s">
        <v>128</v>
      </c>
      <c r="F1187" s="604">
        <v>50000</v>
      </c>
      <c r="G1187" s="630" t="s">
        <v>129</v>
      </c>
    </row>
    <row r="1188" spans="2:7" ht="16.5" hidden="1" customHeight="1">
      <c r="B1188" s="686">
        <v>44865</v>
      </c>
      <c r="C1188" s="629" t="s">
        <v>9</v>
      </c>
      <c r="D1188" s="145"/>
      <c r="E1188" s="463" t="s">
        <v>128</v>
      </c>
      <c r="F1188" s="604">
        <v>10000</v>
      </c>
      <c r="G1188" s="630" t="s">
        <v>129</v>
      </c>
    </row>
    <row r="1189" spans="2:7" ht="16.5" hidden="1" customHeight="1">
      <c r="B1189" s="686">
        <v>44865</v>
      </c>
      <c r="C1189" s="629" t="s">
        <v>9</v>
      </c>
      <c r="D1189" s="145"/>
      <c r="E1189" s="463" t="s">
        <v>128</v>
      </c>
      <c r="F1189" s="604">
        <v>100000</v>
      </c>
      <c r="G1189" s="630" t="s">
        <v>129</v>
      </c>
    </row>
    <row r="1190" spans="2:7" ht="16.5" hidden="1" customHeight="1">
      <c r="B1190" s="686">
        <v>44865</v>
      </c>
      <c r="C1190" s="629" t="s">
        <v>9</v>
      </c>
      <c r="D1190" s="145"/>
      <c r="E1190" s="463" t="s">
        <v>128</v>
      </c>
      <c r="F1190" s="604">
        <v>10000</v>
      </c>
      <c r="G1190" s="630" t="s">
        <v>129</v>
      </c>
    </row>
    <row r="1191" spans="2:7" ht="16.5" hidden="1" customHeight="1">
      <c r="B1191" s="686">
        <v>44865</v>
      </c>
      <c r="C1191" s="629" t="s">
        <v>9</v>
      </c>
      <c r="D1191" s="145"/>
      <c r="E1191" s="463" t="s">
        <v>128</v>
      </c>
      <c r="F1191" s="604">
        <v>30000</v>
      </c>
      <c r="G1191" s="630" t="s">
        <v>129</v>
      </c>
    </row>
    <row r="1192" spans="2:7" ht="16.5" hidden="1" customHeight="1">
      <c r="B1192" s="686">
        <v>44865</v>
      </c>
      <c r="C1192" s="629" t="s">
        <v>9</v>
      </c>
      <c r="D1192" s="145"/>
      <c r="E1192" s="463" t="s">
        <v>128</v>
      </c>
      <c r="F1192" s="604">
        <v>20000</v>
      </c>
      <c r="G1192" s="630" t="s">
        <v>129</v>
      </c>
    </row>
    <row r="1193" spans="2:7" ht="17.25" hidden="1" customHeight="1" thickBot="1">
      <c r="B1193" s="709">
        <v>44865</v>
      </c>
      <c r="C1193" s="656" t="s">
        <v>9</v>
      </c>
      <c r="D1193" s="268"/>
      <c r="E1193" s="525" t="s">
        <v>128</v>
      </c>
      <c r="F1193" s="485">
        <v>20000</v>
      </c>
      <c r="G1193" s="658" t="s">
        <v>129</v>
      </c>
    </row>
    <row r="1194" spans="2:7" ht="16.5" hidden="1" customHeight="1">
      <c r="B1194" s="633">
        <v>44866</v>
      </c>
      <c r="C1194" s="627" t="s">
        <v>9</v>
      </c>
      <c r="D1194" s="634"/>
      <c r="E1194" s="508" t="s">
        <v>128</v>
      </c>
      <c r="F1194" s="635">
        <v>30000</v>
      </c>
      <c r="G1194" s="628" t="s">
        <v>129</v>
      </c>
    </row>
    <row r="1195" spans="2:7" ht="16.5" hidden="1" customHeight="1">
      <c r="B1195" s="636">
        <v>44867</v>
      </c>
      <c r="C1195" s="629" t="s">
        <v>9</v>
      </c>
      <c r="D1195" s="637"/>
      <c r="E1195" s="463" t="s">
        <v>128</v>
      </c>
      <c r="F1195" s="638">
        <v>60000</v>
      </c>
      <c r="G1195" s="630" t="s">
        <v>129</v>
      </c>
    </row>
    <row r="1196" spans="2:7" ht="16.5" hidden="1" customHeight="1">
      <c r="B1196" s="636">
        <v>44868</v>
      </c>
      <c r="C1196" s="629" t="s">
        <v>9</v>
      </c>
      <c r="D1196" s="637"/>
      <c r="E1196" s="463" t="s">
        <v>128</v>
      </c>
      <c r="F1196" s="638">
        <v>250000</v>
      </c>
      <c r="G1196" s="630" t="s">
        <v>129</v>
      </c>
    </row>
    <row r="1197" spans="2:7" ht="16.5" hidden="1" customHeight="1">
      <c r="B1197" s="636">
        <v>44868</v>
      </c>
      <c r="C1197" s="629" t="s">
        <v>9</v>
      </c>
      <c r="D1197" s="637"/>
      <c r="E1197" s="463" t="s">
        <v>128</v>
      </c>
      <c r="F1197" s="638">
        <v>100000</v>
      </c>
      <c r="G1197" s="630" t="s">
        <v>129</v>
      </c>
    </row>
    <row r="1198" spans="2:7" ht="16.5" hidden="1" customHeight="1">
      <c r="B1198" s="636">
        <v>44869</v>
      </c>
      <c r="C1198" s="629" t="s">
        <v>9</v>
      </c>
      <c r="D1198" s="637"/>
      <c r="E1198" s="463" t="s">
        <v>128</v>
      </c>
      <c r="F1198" s="638">
        <v>100000</v>
      </c>
      <c r="G1198" s="630" t="s">
        <v>129</v>
      </c>
    </row>
    <row r="1199" spans="2:7" ht="16.5" hidden="1" customHeight="1">
      <c r="B1199" s="636">
        <v>44872</v>
      </c>
      <c r="C1199" s="629" t="s">
        <v>9</v>
      </c>
      <c r="D1199" s="637"/>
      <c r="E1199" s="463" t="s">
        <v>128</v>
      </c>
      <c r="F1199" s="638">
        <v>100000</v>
      </c>
      <c r="G1199" s="630" t="s">
        <v>129</v>
      </c>
    </row>
    <row r="1200" spans="2:7" ht="16.5" hidden="1" customHeight="1">
      <c r="B1200" s="636">
        <v>44872</v>
      </c>
      <c r="C1200" s="629" t="s">
        <v>9</v>
      </c>
      <c r="D1200" s="637"/>
      <c r="E1200" s="463" t="s">
        <v>128</v>
      </c>
      <c r="F1200" s="638">
        <v>40000</v>
      </c>
      <c r="G1200" s="630" t="s">
        <v>129</v>
      </c>
    </row>
    <row r="1201" spans="2:7" ht="16.5" hidden="1" customHeight="1">
      <c r="B1201" s="636">
        <v>44872</v>
      </c>
      <c r="C1201" s="629" t="s">
        <v>9</v>
      </c>
      <c r="D1201" s="637"/>
      <c r="E1201" s="463" t="s">
        <v>128</v>
      </c>
      <c r="F1201" s="638">
        <v>10000</v>
      </c>
      <c r="G1201" s="630" t="s">
        <v>129</v>
      </c>
    </row>
    <row r="1202" spans="2:7" ht="16.5" hidden="1" customHeight="1">
      <c r="B1202" s="636">
        <v>44873</v>
      </c>
      <c r="C1202" s="629" t="s">
        <v>9</v>
      </c>
      <c r="D1202" s="637"/>
      <c r="E1202" s="463" t="s">
        <v>128</v>
      </c>
      <c r="F1202" s="638">
        <v>10000</v>
      </c>
      <c r="G1202" s="630" t="s">
        <v>129</v>
      </c>
    </row>
    <row r="1203" spans="2:7" ht="16.5" hidden="1" customHeight="1">
      <c r="B1203" s="636">
        <v>44874</v>
      </c>
      <c r="C1203" s="629" t="s">
        <v>9</v>
      </c>
      <c r="D1203" s="637"/>
      <c r="E1203" s="463" t="s">
        <v>128</v>
      </c>
      <c r="F1203" s="638">
        <v>495000</v>
      </c>
      <c r="G1203" s="630" t="s">
        <v>129</v>
      </c>
    </row>
    <row r="1204" spans="2:7" ht="16.5" hidden="1" customHeight="1">
      <c r="B1204" s="636">
        <v>44875</v>
      </c>
      <c r="C1204" s="629" t="s">
        <v>9</v>
      </c>
      <c r="D1204" s="637"/>
      <c r="E1204" s="463" t="s">
        <v>128</v>
      </c>
      <c r="F1204" s="638">
        <v>50000</v>
      </c>
      <c r="G1204" s="630" t="s">
        <v>129</v>
      </c>
    </row>
    <row r="1205" spans="2:7" ht="16.5" hidden="1" customHeight="1">
      <c r="B1205" s="636">
        <v>44875</v>
      </c>
      <c r="C1205" s="629" t="s">
        <v>9</v>
      </c>
      <c r="D1205" s="637"/>
      <c r="E1205" s="463" t="s">
        <v>128</v>
      </c>
      <c r="F1205" s="638">
        <v>10000</v>
      </c>
      <c r="G1205" s="630" t="s">
        <v>129</v>
      </c>
    </row>
    <row r="1206" spans="2:7" ht="16.5" hidden="1" customHeight="1">
      <c r="B1206" s="636">
        <v>44875</v>
      </c>
      <c r="C1206" s="629" t="s">
        <v>9</v>
      </c>
      <c r="D1206" s="637"/>
      <c r="E1206" s="463" t="s">
        <v>128</v>
      </c>
      <c r="F1206" s="638">
        <v>10000</v>
      </c>
      <c r="G1206" s="630" t="s">
        <v>129</v>
      </c>
    </row>
    <row r="1207" spans="2:7" ht="16.5" hidden="1" customHeight="1">
      <c r="B1207" s="636">
        <v>44876</v>
      </c>
      <c r="C1207" s="629" t="s">
        <v>9</v>
      </c>
      <c r="D1207" s="637"/>
      <c r="E1207" s="463" t="s">
        <v>128</v>
      </c>
      <c r="F1207" s="638">
        <v>30000</v>
      </c>
      <c r="G1207" s="630" t="s">
        <v>129</v>
      </c>
    </row>
    <row r="1208" spans="2:7" ht="16.5" hidden="1" customHeight="1">
      <c r="B1208" s="636">
        <v>44877</v>
      </c>
      <c r="C1208" s="629" t="s">
        <v>9</v>
      </c>
      <c r="D1208" s="637"/>
      <c r="E1208" s="463" t="s">
        <v>128</v>
      </c>
      <c r="F1208" s="638">
        <v>100000</v>
      </c>
      <c r="G1208" s="630" t="s">
        <v>129</v>
      </c>
    </row>
    <row r="1209" spans="2:7" ht="16.5" hidden="1" customHeight="1">
      <c r="B1209" s="636">
        <v>44877</v>
      </c>
      <c r="C1209" s="629" t="s">
        <v>9</v>
      </c>
      <c r="D1209" s="637"/>
      <c r="E1209" s="463" t="s">
        <v>128</v>
      </c>
      <c r="F1209" s="638">
        <v>10000</v>
      </c>
      <c r="G1209" s="630" t="s">
        <v>129</v>
      </c>
    </row>
    <row r="1210" spans="2:7" ht="16.5" hidden="1" customHeight="1">
      <c r="B1210" s="636">
        <v>44879</v>
      </c>
      <c r="C1210" s="629" t="s">
        <v>9</v>
      </c>
      <c r="D1210" s="637"/>
      <c r="E1210" s="463" t="s">
        <v>128</v>
      </c>
      <c r="F1210" s="638">
        <v>10000</v>
      </c>
      <c r="G1210" s="630" t="s">
        <v>129</v>
      </c>
    </row>
    <row r="1211" spans="2:7" ht="16.5" hidden="1" customHeight="1">
      <c r="B1211" s="636">
        <v>44879</v>
      </c>
      <c r="C1211" s="629" t="s">
        <v>9</v>
      </c>
      <c r="D1211" s="637"/>
      <c r="E1211" s="463" t="s">
        <v>128</v>
      </c>
      <c r="F1211" s="638">
        <v>80000</v>
      </c>
      <c r="G1211" s="630" t="s">
        <v>129</v>
      </c>
    </row>
    <row r="1212" spans="2:7" ht="16.5" hidden="1" customHeight="1">
      <c r="B1212" s="636">
        <v>44882</v>
      </c>
      <c r="C1212" s="629" t="s">
        <v>9</v>
      </c>
      <c r="D1212" s="637"/>
      <c r="E1212" s="463" t="s">
        <v>128</v>
      </c>
      <c r="F1212" s="638">
        <v>1255000</v>
      </c>
      <c r="G1212" s="630" t="s">
        <v>129</v>
      </c>
    </row>
    <row r="1213" spans="2:7" ht="16.5" hidden="1" customHeight="1">
      <c r="B1213" s="636">
        <v>44882</v>
      </c>
      <c r="C1213" s="629" t="s">
        <v>9</v>
      </c>
      <c r="D1213" s="637"/>
      <c r="E1213" s="463" t="s">
        <v>128</v>
      </c>
      <c r="F1213" s="638">
        <v>10000</v>
      </c>
      <c r="G1213" s="630" t="s">
        <v>129</v>
      </c>
    </row>
    <row r="1214" spans="2:7" ht="16.5" hidden="1" customHeight="1">
      <c r="B1214" s="636">
        <v>44883</v>
      </c>
      <c r="C1214" s="629" t="s">
        <v>9</v>
      </c>
      <c r="D1214" s="637"/>
      <c r="E1214" s="463" t="s">
        <v>128</v>
      </c>
      <c r="F1214" s="638">
        <v>10000</v>
      </c>
      <c r="G1214" s="630" t="s">
        <v>129</v>
      </c>
    </row>
    <row r="1215" spans="2:7" ht="16.5" hidden="1" customHeight="1">
      <c r="B1215" s="636">
        <v>44886</v>
      </c>
      <c r="C1215" s="629" t="s">
        <v>9</v>
      </c>
      <c r="D1215" s="637"/>
      <c r="E1215" s="463" t="s">
        <v>128</v>
      </c>
      <c r="F1215" s="638">
        <v>20000</v>
      </c>
      <c r="G1215" s="630" t="s">
        <v>129</v>
      </c>
    </row>
    <row r="1216" spans="2:7" ht="16.5" hidden="1" customHeight="1">
      <c r="B1216" s="636">
        <v>44886</v>
      </c>
      <c r="C1216" s="629" t="s">
        <v>9</v>
      </c>
      <c r="D1216" s="637"/>
      <c r="E1216" s="463" t="s">
        <v>128</v>
      </c>
      <c r="F1216" s="638">
        <v>20000</v>
      </c>
      <c r="G1216" s="630" t="s">
        <v>129</v>
      </c>
    </row>
    <row r="1217" spans="2:7" ht="16.5" hidden="1" customHeight="1">
      <c r="B1217" s="636">
        <v>44886</v>
      </c>
      <c r="C1217" s="629" t="s">
        <v>9</v>
      </c>
      <c r="D1217" s="637"/>
      <c r="E1217" s="463" t="s">
        <v>128</v>
      </c>
      <c r="F1217" s="638">
        <v>100000</v>
      </c>
      <c r="G1217" s="630" t="s">
        <v>129</v>
      </c>
    </row>
    <row r="1218" spans="2:7" ht="16.5" hidden="1" customHeight="1">
      <c r="B1218" s="636">
        <v>44886</v>
      </c>
      <c r="C1218" s="629" t="s">
        <v>9</v>
      </c>
      <c r="D1218" s="637"/>
      <c r="E1218" s="463" t="s">
        <v>128</v>
      </c>
      <c r="F1218" s="638">
        <v>30000</v>
      </c>
      <c r="G1218" s="630" t="s">
        <v>129</v>
      </c>
    </row>
    <row r="1219" spans="2:7" ht="16.5" hidden="1" customHeight="1">
      <c r="B1219" s="636">
        <v>44888</v>
      </c>
      <c r="C1219" s="629" t="s">
        <v>9</v>
      </c>
      <c r="D1219" s="637"/>
      <c r="E1219" s="463" t="s">
        <v>128</v>
      </c>
      <c r="F1219" s="638">
        <v>270000</v>
      </c>
      <c r="G1219" s="630" t="s">
        <v>129</v>
      </c>
    </row>
    <row r="1220" spans="2:7" ht="16.5" hidden="1" customHeight="1">
      <c r="B1220" s="636">
        <v>44889</v>
      </c>
      <c r="C1220" s="629" t="s">
        <v>9</v>
      </c>
      <c r="D1220" s="637"/>
      <c r="E1220" s="463" t="s">
        <v>128</v>
      </c>
      <c r="F1220" s="638">
        <v>20000</v>
      </c>
      <c r="G1220" s="630" t="s">
        <v>129</v>
      </c>
    </row>
    <row r="1221" spans="2:7" ht="16.5" hidden="1" customHeight="1">
      <c r="B1221" s="636">
        <v>44890</v>
      </c>
      <c r="C1221" s="629" t="s">
        <v>9</v>
      </c>
      <c r="D1221" s="637"/>
      <c r="E1221" s="463" t="s">
        <v>128</v>
      </c>
      <c r="F1221" s="638">
        <v>10000</v>
      </c>
      <c r="G1221" s="630" t="s">
        <v>129</v>
      </c>
    </row>
    <row r="1222" spans="2:7" ht="16.5" hidden="1" customHeight="1">
      <c r="B1222" s="636">
        <v>44890</v>
      </c>
      <c r="C1222" s="629" t="s">
        <v>9</v>
      </c>
      <c r="D1222" s="637"/>
      <c r="E1222" s="463" t="s">
        <v>128</v>
      </c>
      <c r="F1222" s="638">
        <v>10000</v>
      </c>
      <c r="G1222" s="630" t="s">
        <v>129</v>
      </c>
    </row>
    <row r="1223" spans="2:7" ht="16.5" hidden="1" customHeight="1">
      <c r="B1223" s="636">
        <v>44891</v>
      </c>
      <c r="C1223" s="629" t="s">
        <v>9</v>
      </c>
      <c r="D1223" s="637"/>
      <c r="E1223" s="463" t="s">
        <v>128</v>
      </c>
      <c r="F1223" s="638">
        <v>10000</v>
      </c>
      <c r="G1223" s="630" t="s">
        <v>129</v>
      </c>
    </row>
    <row r="1224" spans="2:7" ht="16.5" hidden="1" customHeight="1">
      <c r="B1224" s="636">
        <v>44893</v>
      </c>
      <c r="C1224" s="629" t="s">
        <v>9</v>
      </c>
      <c r="D1224" s="637"/>
      <c r="E1224" s="463" t="s">
        <v>128</v>
      </c>
      <c r="F1224" s="638">
        <v>30000</v>
      </c>
      <c r="G1224" s="630" t="s">
        <v>129</v>
      </c>
    </row>
    <row r="1225" spans="2:7" ht="16.5" hidden="1" customHeight="1">
      <c r="B1225" s="636">
        <v>44893</v>
      </c>
      <c r="C1225" s="629" t="s">
        <v>9</v>
      </c>
      <c r="D1225" s="637"/>
      <c r="E1225" s="463" t="s">
        <v>128</v>
      </c>
      <c r="F1225" s="638">
        <v>1110000</v>
      </c>
      <c r="G1225" s="630" t="s">
        <v>129</v>
      </c>
    </row>
    <row r="1226" spans="2:7" ht="16.5" hidden="1" customHeight="1">
      <c r="B1226" s="636">
        <v>44894</v>
      </c>
      <c r="C1226" s="629" t="s">
        <v>9</v>
      </c>
      <c r="D1226" s="637"/>
      <c r="E1226" s="463" t="s">
        <v>128</v>
      </c>
      <c r="F1226" s="638">
        <v>10000</v>
      </c>
      <c r="G1226" s="630" t="s">
        <v>129</v>
      </c>
    </row>
    <row r="1227" spans="2:7" ht="16.5" hidden="1" customHeight="1">
      <c r="B1227" s="636">
        <v>44894</v>
      </c>
      <c r="C1227" s="629" t="s">
        <v>9</v>
      </c>
      <c r="D1227" s="637"/>
      <c r="E1227" s="463" t="s">
        <v>128</v>
      </c>
      <c r="F1227" s="638">
        <v>10000</v>
      </c>
      <c r="G1227" s="630" t="s">
        <v>129</v>
      </c>
    </row>
    <row r="1228" spans="2:7" ht="16.5" hidden="1" customHeight="1">
      <c r="B1228" s="636">
        <v>44894</v>
      </c>
      <c r="C1228" s="629" t="s">
        <v>9</v>
      </c>
      <c r="D1228" s="637"/>
      <c r="E1228" s="463" t="s">
        <v>128</v>
      </c>
      <c r="F1228" s="638">
        <v>10000</v>
      </c>
      <c r="G1228" s="630" t="s">
        <v>129</v>
      </c>
    </row>
    <row r="1229" spans="2:7" ht="16.5" hidden="1" customHeight="1">
      <c r="B1229" s="636">
        <v>44894</v>
      </c>
      <c r="C1229" s="629" t="s">
        <v>9</v>
      </c>
      <c r="D1229" s="637"/>
      <c r="E1229" s="463" t="s">
        <v>128</v>
      </c>
      <c r="F1229" s="638">
        <v>10000</v>
      </c>
      <c r="G1229" s="630" t="s">
        <v>129</v>
      </c>
    </row>
    <row r="1230" spans="2:7" ht="16.5" hidden="1" customHeight="1">
      <c r="B1230" s="636">
        <v>44894</v>
      </c>
      <c r="C1230" s="629" t="s">
        <v>9</v>
      </c>
      <c r="D1230" s="637"/>
      <c r="E1230" s="463" t="s">
        <v>128</v>
      </c>
      <c r="F1230" s="638">
        <v>10000</v>
      </c>
      <c r="G1230" s="630" t="s">
        <v>129</v>
      </c>
    </row>
    <row r="1231" spans="2:7" ht="16.5" hidden="1" customHeight="1">
      <c r="B1231" s="636">
        <v>44894</v>
      </c>
      <c r="C1231" s="629" t="s">
        <v>9</v>
      </c>
      <c r="D1231" s="637"/>
      <c r="E1231" s="463" t="s">
        <v>128</v>
      </c>
      <c r="F1231" s="638">
        <v>10000</v>
      </c>
      <c r="G1231" s="630" t="s">
        <v>129</v>
      </c>
    </row>
    <row r="1232" spans="2:7" ht="16.5" hidden="1" customHeight="1">
      <c r="B1232" s="636">
        <v>44895</v>
      </c>
      <c r="C1232" s="629" t="s">
        <v>9</v>
      </c>
      <c r="D1232" s="637"/>
      <c r="E1232" s="463" t="s">
        <v>128</v>
      </c>
      <c r="F1232" s="638">
        <v>10000</v>
      </c>
      <c r="G1232" s="630" t="s">
        <v>129</v>
      </c>
    </row>
    <row r="1233" spans="2:7" ht="16.5" hidden="1" customHeight="1">
      <c r="B1233" s="636">
        <v>44895</v>
      </c>
      <c r="C1233" s="629" t="s">
        <v>9</v>
      </c>
      <c r="D1233" s="637"/>
      <c r="E1233" s="463" t="s">
        <v>128</v>
      </c>
      <c r="F1233" s="638">
        <v>100000</v>
      </c>
      <c r="G1233" s="630" t="s">
        <v>129</v>
      </c>
    </row>
    <row r="1234" spans="2:7" ht="16.5" hidden="1" customHeight="1">
      <c r="B1234" s="636">
        <v>44895</v>
      </c>
      <c r="C1234" s="629" t="s">
        <v>9</v>
      </c>
      <c r="D1234" s="637"/>
      <c r="E1234" s="463" t="s">
        <v>128</v>
      </c>
      <c r="F1234" s="638">
        <v>50000</v>
      </c>
      <c r="G1234" s="630" t="s">
        <v>129</v>
      </c>
    </row>
    <row r="1235" spans="2:7" ht="16.5" hidden="1" customHeight="1">
      <c r="B1235" s="636">
        <v>44895</v>
      </c>
      <c r="C1235" s="629" t="s">
        <v>9</v>
      </c>
      <c r="D1235" s="637"/>
      <c r="E1235" s="463" t="s">
        <v>128</v>
      </c>
      <c r="F1235" s="638">
        <v>10000</v>
      </c>
      <c r="G1235" s="630" t="s">
        <v>129</v>
      </c>
    </row>
    <row r="1236" spans="2:7" ht="16.5" hidden="1" customHeight="1">
      <c r="B1236" s="636">
        <v>44895</v>
      </c>
      <c r="C1236" s="629" t="s">
        <v>9</v>
      </c>
      <c r="D1236" s="637"/>
      <c r="E1236" s="463" t="s">
        <v>128</v>
      </c>
      <c r="F1236" s="638">
        <v>80000</v>
      </c>
      <c r="G1236" s="630" t="s">
        <v>129</v>
      </c>
    </row>
    <row r="1237" spans="2:7" ht="16.5" hidden="1" customHeight="1">
      <c r="B1237" s="636">
        <v>44895</v>
      </c>
      <c r="C1237" s="629" t="s">
        <v>9</v>
      </c>
      <c r="D1237" s="637"/>
      <c r="E1237" s="463" t="s">
        <v>128</v>
      </c>
      <c r="F1237" s="638">
        <v>20000</v>
      </c>
      <c r="G1237" s="630" t="s">
        <v>129</v>
      </c>
    </row>
    <row r="1238" spans="2:7" ht="17.25" hidden="1" customHeight="1" thickBot="1">
      <c r="B1238" s="654">
        <v>44895</v>
      </c>
      <c r="C1238" s="656" t="s">
        <v>9</v>
      </c>
      <c r="D1238" s="657"/>
      <c r="E1238" s="525" t="s">
        <v>128</v>
      </c>
      <c r="F1238" s="655">
        <v>20000</v>
      </c>
      <c r="G1238" s="658" t="s">
        <v>129</v>
      </c>
    </row>
    <row r="1239" spans="2:7" ht="16.5" hidden="1" customHeight="1">
      <c r="B1239" s="633">
        <v>44896</v>
      </c>
      <c r="C1239" s="627" t="s">
        <v>9</v>
      </c>
      <c r="D1239" s="634"/>
      <c r="E1239" s="508" t="s">
        <v>128</v>
      </c>
      <c r="F1239" s="635">
        <v>30000</v>
      </c>
      <c r="G1239" s="628" t="s">
        <v>129</v>
      </c>
    </row>
    <row r="1240" spans="2:7" ht="16.5" hidden="1" customHeight="1">
      <c r="B1240" s="636">
        <v>44897</v>
      </c>
      <c r="C1240" s="629" t="s">
        <v>9</v>
      </c>
      <c r="D1240" s="637"/>
      <c r="E1240" s="463" t="s">
        <v>128</v>
      </c>
      <c r="F1240" s="638">
        <v>60000</v>
      </c>
      <c r="G1240" s="630" t="s">
        <v>129</v>
      </c>
    </row>
    <row r="1241" spans="2:7" ht="16.5" hidden="1" customHeight="1">
      <c r="B1241" s="636">
        <v>44897</v>
      </c>
      <c r="C1241" s="629" t="s">
        <v>9</v>
      </c>
      <c r="D1241" s="637"/>
      <c r="E1241" s="463" t="s">
        <v>128</v>
      </c>
      <c r="F1241" s="638">
        <v>10000</v>
      </c>
      <c r="G1241" s="630" t="s">
        <v>129</v>
      </c>
    </row>
    <row r="1242" spans="2:7" ht="16.5" hidden="1" customHeight="1">
      <c r="B1242" s="636">
        <v>44900</v>
      </c>
      <c r="C1242" s="629" t="s">
        <v>9</v>
      </c>
      <c r="D1242" s="637"/>
      <c r="E1242" s="463" t="s">
        <v>128</v>
      </c>
      <c r="F1242" s="638">
        <v>100000</v>
      </c>
      <c r="G1242" s="630" t="s">
        <v>129</v>
      </c>
    </row>
    <row r="1243" spans="2:7" ht="16.5" hidden="1" customHeight="1">
      <c r="B1243" s="636">
        <v>44900</v>
      </c>
      <c r="C1243" s="629" t="s">
        <v>9</v>
      </c>
      <c r="D1243" s="637"/>
      <c r="E1243" s="463" t="s">
        <v>128</v>
      </c>
      <c r="F1243" s="638">
        <v>250000</v>
      </c>
      <c r="G1243" s="630" t="s">
        <v>129</v>
      </c>
    </row>
    <row r="1244" spans="2:7" ht="16.5" hidden="1" customHeight="1">
      <c r="B1244" s="636">
        <v>44900</v>
      </c>
      <c r="C1244" s="629" t="s">
        <v>9</v>
      </c>
      <c r="D1244" s="637"/>
      <c r="E1244" s="463" t="s">
        <v>128</v>
      </c>
      <c r="F1244" s="638">
        <v>50000</v>
      </c>
      <c r="G1244" s="630" t="s">
        <v>129</v>
      </c>
    </row>
    <row r="1245" spans="2:7" ht="16.5" hidden="1" customHeight="1">
      <c r="B1245" s="636">
        <v>44901</v>
      </c>
      <c r="C1245" s="629" t="s">
        <v>9</v>
      </c>
      <c r="D1245" s="637"/>
      <c r="E1245" s="463" t="s">
        <v>128</v>
      </c>
      <c r="F1245" s="638">
        <v>100000</v>
      </c>
      <c r="G1245" s="630" t="s">
        <v>129</v>
      </c>
    </row>
    <row r="1246" spans="2:7" ht="16.5" hidden="1" customHeight="1">
      <c r="B1246" s="636">
        <v>44902</v>
      </c>
      <c r="C1246" s="629" t="s">
        <v>9</v>
      </c>
      <c r="D1246" s="637"/>
      <c r="E1246" s="463" t="s">
        <v>128</v>
      </c>
      <c r="F1246" s="638">
        <v>515000</v>
      </c>
      <c r="G1246" s="630" t="s">
        <v>129</v>
      </c>
    </row>
    <row r="1247" spans="2:7" ht="16.5" hidden="1" customHeight="1">
      <c r="B1247" s="636">
        <v>44904</v>
      </c>
      <c r="C1247" s="629" t="s">
        <v>9</v>
      </c>
      <c r="D1247" s="637"/>
      <c r="E1247" s="463" t="s">
        <v>128</v>
      </c>
      <c r="F1247" s="638">
        <v>40000</v>
      </c>
      <c r="G1247" s="630" t="s">
        <v>129</v>
      </c>
    </row>
    <row r="1248" spans="2:7" ht="16.5" hidden="1" customHeight="1">
      <c r="B1248" s="636">
        <v>44904</v>
      </c>
      <c r="C1248" s="629" t="s">
        <v>9</v>
      </c>
      <c r="D1248" s="637"/>
      <c r="E1248" s="463" t="s">
        <v>128</v>
      </c>
      <c r="F1248" s="638">
        <v>20000</v>
      </c>
      <c r="G1248" s="630" t="s">
        <v>129</v>
      </c>
    </row>
    <row r="1249" spans="2:7" ht="16.5" hidden="1" customHeight="1">
      <c r="B1249" s="636">
        <v>44905</v>
      </c>
      <c r="C1249" s="629" t="s">
        <v>9</v>
      </c>
      <c r="D1249" s="637"/>
      <c r="E1249" s="463" t="s">
        <v>128</v>
      </c>
      <c r="F1249" s="638">
        <v>10000</v>
      </c>
      <c r="G1249" s="630" t="s">
        <v>129</v>
      </c>
    </row>
    <row r="1250" spans="2:7" ht="16.5" hidden="1" customHeight="1">
      <c r="B1250" s="636">
        <v>44905</v>
      </c>
      <c r="C1250" s="629" t="s">
        <v>9</v>
      </c>
      <c r="D1250" s="637"/>
      <c r="E1250" s="463" t="s">
        <v>128</v>
      </c>
      <c r="F1250" s="638">
        <v>10000</v>
      </c>
      <c r="G1250" s="630" t="s">
        <v>129</v>
      </c>
    </row>
    <row r="1251" spans="2:7" ht="16.5" hidden="1" customHeight="1">
      <c r="B1251" s="636">
        <v>44907</v>
      </c>
      <c r="C1251" s="629" t="s">
        <v>9</v>
      </c>
      <c r="D1251" s="637"/>
      <c r="E1251" s="463" t="s">
        <v>128</v>
      </c>
      <c r="F1251" s="638">
        <v>50000</v>
      </c>
      <c r="G1251" s="630" t="s">
        <v>129</v>
      </c>
    </row>
    <row r="1252" spans="2:7" ht="16.5" hidden="1" customHeight="1">
      <c r="B1252" s="636">
        <v>44907</v>
      </c>
      <c r="C1252" s="629" t="s">
        <v>9</v>
      </c>
      <c r="D1252" s="637"/>
      <c r="E1252" s="463" t="s">
        <v>128</v>
      </c>
      <c r="F1252" s="638">
        <v>30000</v>
      </c>
      <c r="G1252" s="630" t="s">
        <v>129</v>
      </c>
    </row>
    <row r="1253" spans="2:7" ht="16.5" hidden="1" customHeight="1">
      <c r="B1253" s="636">
        <v>44907</v>
      </c>
      <c r="C1253" s="629" t="s">
        <v>9</v>
      </c>
      <c r="D1253" s="637"/>
      <c r="E1253" s="463" t="s">
        <v>128</v>
      </c>
      <c r="F1253" s="638">
        <v>10000</v>
      </c>
      <c r="G1253" s="630" t="s">
        <v>129</v>
      </c>
    </row>
    <row r="1254" spans="2:7" ht="16.5" hidden="1" customHeight="1">
      <c r="B1254" s="636">
        <v>44907</v>
      </c>
      <c r="C1254" s="629" t="s">
        <v>9</v>
      </c>
      <c r="D1254" s="637"/>
      <c r="E1254" s="463" t="s">
        <v>128</v>
      </c>
      <c r="F1254" s="638">
        <v>10000</v>
      </c>
      <c r="G1254" s="630" t="s">
        <v>129</v>
      </c>
    </row>
    <row r="1255" spans="2:7" ht="16.5" hidden="1" customHeight="1">
      <c r="B1255" s="636">
        <v>44908</v>
      </c>
      <c r="C1255" s="629" t="s">
        <v>9</v>
      </c>
      <c r="D1255" s="637"/>
      <c r="E1255" s="463" t="s">
        <v>128</v>
      </c>
      <c r="F1255" s="638">
        <v>10000</v>
      </c>
      <c r="G1255" s="630" t="s">
        <v>129</v>
      </c>
    </row>
    <row r="1256" spans="2:7" ht="16.5" hidden="1" customHeight="1">
      <c r="B1256" s="636">
        <v>44909</v>
      </c>
      <c r="C1256" s="629" t="s">
        <v>9</v>
      </c>
      <c r="D1256" s="637"/>
      <c r="E1256" s="463" t="s">
        <v>128</v>
      </c>
      <c r="F1256" s="638">
        <v>10000</v>
      </c>
      <c r="G1256" s="630" t="s">
        <v>129</v>
      </c>
    </row>
    <row r="1257" spans="2:7" ht="16.5" hidden="1" customHeight="1">
      <c r="B1257" s="636">
        <v>44909</v>
      </c>
      <c r="C1257" s="629" t="s">
        <v>9</v>
      </c>
      <c r="D1257" s="637"/>
      <c r="E1257" s="463" t="s">
        <v>128</v>
      </c>
      <c r="F1257" s="638">
        <v>80000</v>
      </c>
      <c r="G1257" s="630" t="s">
        <v>129</v>
      </c>
    </row>
    <row r="1258" spans="2:7" ht="16.5" hidden="1" customHeight="1">
      <c r="B1258" s="636">
        <v>44912</v>
      </c>
      <c r="C1258" s="629" t="s">
        <v>9</v>
      </c>
      <c r="D1258" s="637"/>
      <c r="E1258" s="463" t="s">
        <v>128</v>
      </c>
      <c r="F1258" s="638">
        <v>4912</v>
      </c>
      <c r="G1258" s="630" t="s">
        <v>129</v>
      </c>
    </row>
    <row r="1259" spans="2:7" ht="16.5" hidden="1" customHeight="1">
      <c r="B1259" s="636">
        <v>44914</v>
      </c>
      <c r="C1259" s="629" t="s">
        <v>9</v>
      </c>
      <c r="D1259" s="637"/>
      <c r="E1259" s="463" t="s">
        <v>128</v>
      </c>
      <c r="F1259" s="638">
        <v>1265000</v>
      </c>
      <c r="G1259" s="630" t="s">
        <v>129</v>
      </c>
    </row>
    <row r="1260" spans="2:7" ht="16.5" hidden="1" customHeight="1">
      <c r="B1260" s="636">
        <v>44914</v>
      </c>
      <c r="C1260" s="629" t="s">
        <v>9</v>
      </c>
      <c r="D1260" s="637"/>
      <c r="E1260" s="463" t="s">
        <v>128</v>
      </c>
      <c r="F1260" s="638">
        <v>50000</v>
      </c>
      <c r="G1260" s="630" t="s">
        <v>129</v>
      </c>
    </row>
    <row r="1261" spans="2:7" ht="16.5" hidden="1" customHeight="1">
      <c r="B1261" s="636">
        <v>44915</v>
      </c>
      <c r="C1261" s="629" t="s">
        <v>9</v>
      </c>
      <c r="D1261" s="637"/>
      <c r="E1261" s="463" t="s">
        <v>128</v>
      </c>
      <c r="F1261" s="638">
        <v>20000</v>
      </c>
      <c r="G1261" s="630" t="s">
        <v>129</v>
      </c>
    </row>
    <row r="1262" spans="2:7" ht="16.5" hidden="1" customHeight="1">
      <c r="B1262" s="636">
        <v>44915</v>
      </c>
      <c r="C1262" s="629" t="s">
        <v>9</v>
      </c>
      <c r="D1262" s="637"/>
      <c r="E1262" s="463" t="s">
        <v>128</v>
      </c>
      <c r="F1262" s="638">
        <v>20000</v>
      </c>
      <c r="G1262" s="630" t="s">
        <v>129</v>
      </c>
    </row>
    <row r="1263" spans="2:7" ht="16.5" hidden="1" customHeight="1">
      <c r="B1263" s="636">
        <v>44916</v>
      </c>
      <c r="C1263" s="629" t="s">
        <v>9</v>
      </c>
      <c r="D1263" s="637"/>
      <c r="E1263" s="463" t="s">
        <v>128</v>
      </c>
      <c r="F1263" s="638">
        <v>100000</v>
      </c>
      <c r="G1263" s="630" t="s">
        <v>129</v>
      </c>
    </row>
    <row r="1264" spans="2:7" ht="16.5" hidden="1" customHeight="1">
      <c r="B1264" s="636">
        <v>44916</v>
      </c>
      <c r="C1264" s="629" t="s">
        <v>9</v>
      </c>
      <c r="D1264" s="637"/>
      <c r="E1264" s="463" t="s">
        <v>128</v>
      </c>
      <c r="F1264" s="638">
        <v>30000</v>
      </c>
      <c r="G1264" s="630" t="s">
        <v>129</v>
      </c>
    </row>
    <row r="1265" spans="2:7" ht="16.5" hidden="1" customHeight="1">
      <c r="B1265" s="636">
        <v>44917</v>
      </c>
      <c r="C1265" s="629" t="s">
        <v>9</v>
      </c>
      <c r="D1265" s="637"/>
      <c r="E1265" s="463" t="s">
        <v>128</v>
      </c>
      <c r="F1265" s="638">
        <v>200000</v>
      </c>
      <c r="G1265" s="630" t="s">
        <v>129</v>
      </c>
    </row>
    <row r="1266" spans="2:7" ht="16.5" hidden="1" customHeight="1">
      <c r="B1266" s="636">
        <v>44918</v>
      </c>
      <c r="C1266" s="629" t="s">
        <v>9</v>
      </c>
      <c r="D1266" s="637"/>
      <c r="E1266" s="463" t="s">
        <v>128</v>
      </c>
      <c r="F1266" s="638">
        <v>70000</v>
      </c>
      <c r="G1266" s="630" t="s">
        <v>129</v>
      </c>
    </row>
    <row r="1267" spans="2:7" ht="16.5" hidden="1" customHeight="1">
      <c r="B1267" s="636">
        <v>44919</v>
      </c>
      <c r="C1267" s="629" t="s">
        <v>9</v>
      </c>
      <c r="D1267" s="637"/>
      <c r="E1267" s="463" t="s">
        <v>128</v>
      </c>
      <c r="F1267" s="638">
        <v>30000</v>
      </c>
      <c r="G1267" s="630" t="s">
        <v>129</v>
      </c>
    </row>
    <row r="1268" spans="2:7" ht="16.5" hidden="1" customHeight="1">
      <c r="B1268" s="636">
        <v>44919</v>
      </c>
      <c r="C1268" s="629" t="s">
        <v>9</v>
      </c>
      <c r="D1268" s="637"/>
      <c r="E1268" s="463" t="s">
        <v>128</v>
      </c>
      <c r="F1268" s="638">
        <v>100000</v>
      </c>
      <c r="G1268" s="630" t="s">
        <v>129</v>
      </c>
    </row>
    <row r="1269" spans="2:7" ht="16.5" hidden="1" customHeight="1">
      <c r="B1269" s="636">
        <v>44920</v>
      </c>
      <c r="C1269" s="629" t="s">
        <v>9</v>
      </c>
      <c r="D1269" s="637"/>
      <c r="E1269" s="463" t="s">
        <v>128</v>
      </c>
      <c r="F1269" s="638">
        <v>4867</v>
      </c>
      <c r="G1269" s="630" t="s">
        <v>129</v>
      </c>
    </row>
    <row r="1270" spans="2:7" ht="16.5" hidden="1" customHeight="1">
      <c r="B1270" s="636">
        <v>44921</v>
      </c>
      <c r="C1270" s="629" t="s">
        <v>9</v>
      </c>
      <c r="D1270" s="637"/>
      <c r="E1270" s="463" t="s">
        <v>128</v>
      </c>
      <c r="F1270" s="638">
        <v>30000</v>
      </c>
      <c r="G1270" s="630" t="s">
        <v>129</v>
      </c>
    </row>
    <row r="1271" spans="2:7" ht="16.5" hidden="1" customHeight="1">
      <c r="B1271" s="636">
        <v>44921</v>
      </c>
      <c r="C1271" s="629" t="s">
        <v>9</v>
      </c>
      <c r="D1271" s="637"/>
      <c r="E1271" s="463" t="s">
        <v>128</v>
      </c>
      <c r="F1271" s="638">
        <v>20000</v>
      </c>
      <c r="G1271" s="630" t="s">
        <v>129</v>
      </c>
    </row>
    <row r="1272" spans="2:7" ht="16.5" hidden="1" customHeight="1">
      <c r="B1272" s="636">
        <v>44921</v>
      </c>
      <c r="C1272" s="629" t="s">
        <v>9</v>
      </c>
      <c r="D1272" s="637"/>
      <c r="E1272" s="463" t="s">
        <v>128</v>
      </c>
      <c r="F1272" s="638">
        <v>10000</v>
      </c>
      <c r="G1272" s="630" t="s">
        <v>129</v>
      </c>
    </row>
    <row r="1273" spans="2:7" ht="16.5" hidden="1" customHeight="1">
      <c r="B1273" s="636">
        <v>44921</v>
      </c>
      <c r="C1273" s="629" t="s">
        <v>9</v>
      </c>
      <c r="D1273" s="637"/>
      <c r="E1273" s="463" t="s">
        <v>128</v>
      </c>
      <c r="F1273" s="638">
        <v>10000</v>
      </c>
      <c r="G1273" s="630" t="s">
        <v>129</v>
      </c>
    </row>
    <row r="1274" spans="2:7" ht="16.5" hidden="1" customHeight="1">
      <c r="B1274" s="636">
        <v>44921</v>
      </c>
      <c r="C1274" s="629" t="s">
        <v>9</v>
      </c>
      <c r="D1274" s="637"/>
      <c r="E1274" s="463" t="s">
        <v>128</v>
      </c>
      <c r="F1274" s="638">
        <v>10000</v>
      </c>
      <c r="G1274" s="630" t="s">
        <v>129</v>
      </c>
    </row>
    <row r="1275" spans="2:7" ht="16.5" hidden="1" customHeight="1">
      <c r="B1275" s="636">
        <v>44921</v>
      </c>
      <c r="C1275" s="629" t="s">
        <v>9</v>
      </c>
      <c r="D1275" s="637"/>
      <c r="E1275" s="463" t="s">
        <v>128</v>
      </c>
      <c r="F1275" s="638">
        <v>10000</v>
      </c>
      <c r="G1275" s="630" t="s">
        <v>129</v>
      </c>
    </row>
    <row r="1276" spans="2:7" ht="16.5" hidden="1" customHeight="1">
      <c r="B1276" s="636">
        <v>44921</v>
      </c>
      <c r="C1276" s="629" t="s">
        <v>9</v>
      </c>
      <c r="D1276" s="637"/>
      <c r="E1276" s="463" t="s">
        <v>128</v>
      </c>
      <c r="F1276" s="638">
        <v>10000</v>
      </c>
      <c r="G1276" s="630" t="s">
        <v>129</v>
      </c>
    </row>
    <row r="1277" spans="2:7" ht="16.5" hidden="1" customHeight="1">
      <c r="B1277" s="636">
        <v>44923</v>
      </c>
      <c r="C1277" s="629" t="s">
        <v>9</v>
      </c>
      <c r="D1277" s="637"/>
      <c r="E1277" s="463" t="s">
        <v>128</v>
      </c>
      <c r="F1277" s="638">
        <v>30000</v>
      </c>
      <c r="G1277" s="630" t="s">
        <v>129</v>
      </c>
    </row>
    <row r="1278" spans="2:7" ht="16.5" hidden="1" customHeight="1">
      <c r="B1278" s="636">
        <v>44923</v>
      </c>
      <c r="C1278" s="629" t="s">
        <v>9</v>
      </c>
      <c r="D1278" s="637"/>
      <c r="E1278" s="463" t="s">
        <v>128</v>
      </c>
      <c r="F1278" s="638">
        <v>1130000</v>
      </c>
      <c r="G1278" s="630" t="s">
        <v>129</v>
      </c>
    </row>
    <row r="1279" spans="2:7" ht="16.5" hidden="1" customHeight="1">
      <c r="B1279" s="636">
        <v>44923</v>
      </c>
      <c r="C1279" s="629" t="s">
        <v>9</v>
      </c>
      <c r="D1279" s="637"/>
      <c r="E1279" s="463" t="s">
        <v>128</v>
      </c>
      <c r="F1279" s="638">
        <v>10000</v>
      </c>
      <c r="G1279" s="630" t="s">
        <v>129</v>
      </c>
    </row>
    <row r="1280" spans="2:7" ht="16.5" hidden="1" customHeight="1">
      <c r="B1280" s="636">
        <v>44923</v>
      </c>
      <c r="C1280" s="629" t="s">
        <v>9</v>
      </c>
      <c r="D1280" s="637"/>
      <c r="E1280" s="463" t="s">
        <v>128</v>
      </c>
      <c r="F1280" s="638">
        <v>500000</v>
      </c>
      <c r="G1280" s="630" t="s">
        <v>129</v>
      </c>
    </row>
    <row r="1281" spans="2:9" ht="16.5" hidden="1" customHeight="1">
      <c r="B1281" s="636">
        <v>44924</v>
      </c>
      <c r="C1281" s="629" t="s">
        <v>9</v>
      </c>
      <c r="D1281" s="637"/>
      <c r="E1281" s="463" t="s">
        <v>128</v>
      </c>
      <c r="F1281" s="638">
        <v>10000</v>
      </c>
      <c r="G1281" s="630" t="s">
        <v>129</v>
      </c>
    </row>
    <row r="1282" spans="2:9" ht="16.5" hidden="1" customHeight="1">
      <c r="B1282" s="636">
        <v>44924</v>
      </c>
      <c r="C1282" s="629" t="s">
        <v>9</v>
      </c>
      <c r="D1282" s="637"/>
      <c r="E1282" s="463" t="s">
        <v>128</v>
      </c>
      <c r="F1282" s="638">
        <v>20000</v>
      </c>
      <c r="G1282" s="630" t="s">
        <v>129</v>
      </c>
    </row>
    <row r="1283" spans="2:9" ht="16.5" hidden="1" customHeight="1">
      <c r="B1283" s="636">
        <v>44925</v>
      </c>
      <c r="C1283" s="629" t="s">
        <v>9</v>
      </c>
      <c r="D1283" s="637"/>
      <c r="E1283" s="463" t="s">
        <v>128</v>
      </c>
      <c r="F1283" s="638">
        <v>100000</v>
      </c>
      <c r="G1283" s="630" t="s">
        <v>129</v>
      </c>
    </row>
    <row r="1284" spans="2:9" ht="16.5" hidden="1" customHeight="1">
      <c r="B1284" s="636">
        <v>44925</v>
      </c>
      <c r="C1284" s="629" t="s">
        <v>9</v>
      </c>
      <c r="D1284" s="637"/>
      <c r="E1284" s="463" t="s">
        <v>128</v>
      </c>
      <c r="F1284" s="638">
        <v>40000</v>
      </c>
      <c r="G1284" s="630" t="s">
        <v>129</v>
      </c>
    </row>
    <row r="1285" spans="2:9" ht="16.5" hidden="1" customHeight="1">
      <c r="B1285" s="636">
        <v>44925</v>
      </c>
      <c r="C1285" s="629" t="s">
        <v>9</v>
      </c>
      <c r="D1285" s="637"/>
      <c r="E1285" s="463" t="s">
        <v>128</v>
      </c>
      <c r="F1285" s="638">
        <v>20000</v>
      </c>
      <c r="G1285" s="630" t="s">
        <v>129</v>
      </c>
    </row>
    <row r="1286" spans="2:9" ht="17.25" hidden="1" customHeight="1" thickBot="1">
      <c r="B1286" s="639">
        <v>44926</v>
      </c>
      <c r="C1286" s="631" t="s">
        <v>9</v>
      </c>
      <c r="D1286" s="640"/>
      <c r="E1286" s="632" t="s">
        <v>128</v>
      </c>
      <c r="F1286" s="641">
        <v>200000</v>
      </c>
      <c r="G1286" s="365" t="s">
        <v>129</v>
      </c>
    </row>
    <row r="1287" spans="2:9" s="338" customFormat="1" hidden="1">
      <c r="B1287" s="633">
        <v>44927</v>
      </c>
      <c r="C1287" s="627" t="s">
        <v>9</v>
      </c>
      <c r="D1287" s="634"/>
      <c r="E1287" s="508" t="s">
        <v>128</v>
      </c>
      <c r="F1287" s="635">
        <v>10000</v>
      </c>
      <c r="G1287" s="628" t="s">
        <v>129</v>
      </c>
      <c r="I1287" s="54"/>
    </row>
    <row r="1288" spans="2:9" s="338" customFormat="1" hidden="1">
      <c r="B1288" s="636">
        <v>44927</v>
      </c>
      <c r="C1288" s="629" t="s">
        <v>9</v>
      </c>
      <c r="D1288" s="637"/>
      <c r="E1288" s="463" t="s">
        <v>128</v>
      </c>
      <c r="F1288" s="638">
        <v>30000</v>
      </c>
      <c r="G1288" s="630" t="s">
        <v>129</v>
      </c>
      <c r="I1288" s="54"/>
    </row>
    <row r="1289" spans="2:9" s="338" customFormat="1" hidden="1">
      <c r="B1289" s="636">
        <v>44928</v>
      </c>
      <c r="C1289" s="629" t="s">
        <v>9</v>
      </c>
      <c r="D1289" s="637"/>
      <c r="E1289" s="463" t="s">
        <v>128</v>
      </c>
      <c r="F1289" s="638">
        <v>50000</v>
      </c>
      <c r="G1289" s="630" t="s">
        <v>129</v>
      </c>
      <c r="I1289" s="54"/>
    </row>
    <row r="1290" spans="2:9" s="338" customFormat="1" hidden="1">
      <c r="B1290" s="636">
        <v>44928</v>
      </c>
      <c r="C1290" s="629" t="s">
        <v>9</v>
      </c>
      <c r="D1290" s="637"/>
      <c r="E1290" s="463" t="s">
        <v>128</v>
      </c>
      <c r="F1290" s="638">
        <v>10000</v>
      </c>
      <c r="G1290" s="630" t="s">
        <v>129</v>
      </c>
      <c r="I1290" s="54"/>
    </row>
    <row r="1291" spans="2:9" s="338" customFormat="1" hidden="1">
      <c r="B1291" s="636">
        <v>44928</v>
      </c>
      <c r="C1291" s="629" t="s">
        <v>9</v>
      </c>
      <c r="D1291" s="637"/>
      <c r="E1291" s="463" t="s">
        <v>128</v>
      </c>
      <c r="F1291" s="638">
        <v>60000</v>
      </c>
      <c r="G1291" s="630" t="s">
        <v>129</v>
      </c>
      <c r="I1291" s="54"/>
    </row>
    <row r="1292" spans="2:9" s="338" customFormat="1" hidden="1">
      <c r="B1292" s="636">
        <v>44928</v>
      </c>
      <c r="C1292" s="629" t="s">
        <v>9</v>
      </c>
      <c r="D1292" s="637"/>
      <c r="E1292" s="463" t="s">
        <v>128</v>
      </c>
      <c r="F1292" s="638">
        <v>20000</v>
      </c>
      <c r="G1292" s="630" t="s">
        <v>129</v>
      </c>
      <c r="I1292" s="54"/>
    </row>
    <row r="1293" spans="2:9" s="338" customFormat="1" hidden="1">
      <c r="B1293" s="636">
        <v>44930</v>
      </c>
      <c r="C1293" s="629" t="s">
        <v>9</v>
      </c>
      <c r="D1293" s="637"/>
      <c r="E1293" s="463" t="s">
        <v>128</v>
      </c>
      <c r="F1293" s="638">
        <v>250000</v>
      </c>
      <c r="G1293" s="630" t="s">
        <v>129</v>
      </c>
      <c r="I1293" s="54"/>
    </row>
    <row r="1294" spans="2:9" s="338" customFormat="1" hidden="1">
      <c r="B1294" s="636">
        <v>44931</v>
      </c>
      <c r="C1294" s="629" t="s">
        <v>9</v>
      </c>
      <c r="D1294" s="637"/>
      <c r="E1294" s="463" t="s">
        <v>128</v>
      </c>
      <c r="F1294" s="638">
        <v>100000</v>
      </c>
      <c r="G1294" s="630" t="s">
        <v>129</v>
      </c>
      <c r="I1294" s="54"/>
    </row>
    <row r="1295" spans="2:9" s="338" customFormat="1" hidden="1">
      <c r="B1295" s="636">
        <v>44931</v>
      </c>
      <c r="C1295" s="629" t="s">
        <v>9</v>
      </c>
      <c r="D1295" s="637"/>
      <c r="E1295" s="463" t="s">
        <v>128</v>
      </c>
      <c r="F1295" s="638">
        <v>2000000</v>
      </c>
      <c r="G1295" s="630" t="s">
        <v>129</v>
      </c>
      <c r="I1295" s="54"/>
    </row>
    <row r="1296" spans="2:9" s="338" customFormat="1" hidden="1">
      <c r="B1296" s="636">
        <v>44932</v>
      </c>
      <c r="C1296" s="629" t="s">
        <v>9</v>
      </c>
      <c r="D1296" s="637"/>
      <c r="E1296" s="463" t="s">
        <v>128</v>
      </c>
      <c r="F1296" s="638">
        <v>40000</v>
      </c>
      <c r="G1296" s="630" t="s">
        <v>129</v>
      </c>
      <c r="I1296" s="54"/>
    </row>
    <row r="1297" spans="2:9" s="338" customFormat="1" hidden="1">
      <c r="B1297" s="636">
        <v>44935</v>
      </c>
      <c r="C1297" s="629" t="s">
        <v>9</v>
      </c>
      <c r="D1297" s="637"/>
      <c r="E1297" s="463" t="s">
        <v>128</v>
      </c>
      <c r="F1297" s="638">
        <v>10000</v>
      </c>
      <c r="G1297" s="630" t="s">
        <v>129</v>
      </c>
      <c r="I1297" s="54"/>
    </row>
    <row r="1298" spans="2:9" s="338" customFormat="1" hidden="1">
      <c r="B1298" s="636">
        <v>44935</v>
      </c>
      <c r="C1298" s="629" t="s">
        <v>9</v>
      </c>
      <c r="D1298" s="637"/>
      <c r="E1298" s="463" t="s">
        <v>128</v>
      </c>
      <c r="F1298" s="638">
        <v>475000</v>
      </c>
      <c r="G1298" s="630" t="s">
        <v>129</v>
      </c>
      <c r="I1298" s="54"/>
    </row>
    <row r="1299" spans="2:9" s="338" customFormat="1" hidden="1">
      <c r="B1299" s="636">
        <v>44936</v>
      </c>
      <c r="C1299" s="629" t="s">
        <v>9</v>
      </c>
      <c r="D1299" s="637"/>
      <c r="E1299" s="463" t="s">
        <v>128</v>
      </c>
      <c r="F1299" s="638">
        <v>50000</v>
      </c>
      <c r="G1299" s="630" t="s">
        <v>129</v>
      </c>
      <c r="I1299" s="54"/>
    </row>
    <row r="1300" spans="2:9" s="338" customFormat="1" hidden="1">
      <c r="B1300" s="636">
        <v>44936</v>
      </c>
      <c r="C1300" s="629" t="s">
        <v>9</v>
      </c>
      <c r="D1300" s="637"/>
      <c r="E1300" s="463" t="s">
        <v>128</v>
      </c>
      <c r="F1300" s="638">
        <v>10000</v>
      </c>
      <c r="G1300" s="630" t="s">
        <v>129</v>
      </c>
      <c r="I1300" s="54"/>
    </row>
    <row r="1301" spans="2:9" s="338" customFormat="1" hidden="1">
      <c r="B1301" s="636">
        <v>44936</v>
      </c>
      <c r="C1301" s="629" t="s">
        <v>9</v>
      </c>
      <c r="D1301" s="637"/>
      <c r="E1301" s="463" t="s">
        <v>128</v>
      </c>
      <c r="F1301" s="638">
        <v>20000</v>
      </c>
      <c r="G1301" s="630" t="s">
        <v>129</v>
      </c>
      <c r="I1301" s="54"/>
    </row>
    <row r="1302" spans="2:9" s="338" customFormat="1" hidden="1">
      <c r="B1302" s="636">
        <v>44936</v>
      </c>
      <c r="C1302" s="629" t="s">
        <v>9</v>
      </c>
      <c r="D1302" s="637"/>
      <c r="E1302" s="463" t="s">
        <v>128</v>
      </c>
      <c r="F1302" s="638">
        <v>10000</v>
      </c>
      <c r="G1302" s="630" t="s">
        <v>129</v>
      </c>
      <c r="I1302" s="54"/>
    </row>
    <row r="1303" spans="2:9" s="338" customFormat="1" hidden="1">
      <c r="B1303" s="636">
        <v>44937</v>
      </c>
      <c r="C1303" s="629" t="s">
        <v>9</v>
      </c>
      <c r="D1303" s="637"/>
      <c r="E1303" s="463" t="s">
        <v>128</v>
      </c>
      <c r="F1303" s="638">
        <v>30000</v>
      </c>
      <c r="G1303" s="630" t="s">
        <v>129</v>
      </c>
      <c r="I1303" s="54"/>
    </row>
    <row r="1304" spans="2:9" s="338" customFormat="1" hidden="1">
      <c r="B1304" s="636">
        <v>44937</v>
      </c>
      <c r="C1304" s="629" t="s">
        <v>9</v>
      </c>
      <c r="D1304" s="637"/>
      <c r="E1304" s="463" t="s">
        <v>128</v>
      </c>
      <c r="F1304" s="638">
        <v>20000</v>
      </c>
      <c r="G1304" s="630" t="s">
        <v>129</v>
      </c>
      <c r="I1304" s="54"/>
    </row>
    <row r="1305" spans="2:9" s="338" customFormat="1" hidden="1">
      <c r="B1305" s="636">
        <v>44938</v>
      </c>
      <c r="C1305" s="629" t="s">
        <v>9</v>
      </c>
      <c r="D1305" s="637"/>
      <c r="E1305" s="463" t="s">
        <v>128</v>
      </c>
      <c r="F1305" s="638">
        <v>80000</v>
      </c>
      <c r="G1305" s="630" t="s">
        <v>129</v>
      </c>
      <c r="I1305" s="54"/>
    </row>
    <row r="1306" spans="2:9" s="338" customFormat="1" hidden="1">
      <c r="B1306" s="636">
        <v>44939</v>
      </c>
      <c r="C1306" s="629" t="s">
        <v>9</v>
      </c>
      <c r="D1306" s="637"/>
      <c r="E1306" s="463" t="s">
        <v>128</v>
      </c>
      <c r="F1306" s="638">
        <v>10000</v>
      </c>
      <c r="G1306" s="630" t="s">
        <v>129</v>
      </c>
      <c r="I1306" s="54"/>
    </row>
    <row r="1307" spans="2:9" s="338" customFormat="1" hidden="1">
      <c r="B1307" s="636">
        <v>44943</v>
      </c>
      <c r="C1307" s="629" t="s">
        <v>9</v>
      </c>
      <c r="D1307" s="637"/>
      <c r="E1307" s="463" t="s">
        <v>128</v>
      </c>
      <c r="F1307" s="638">
        <v>100000</v>
      </c>
      <c r="G1307" s="630" t="s">
        <v>129</v>
      </c>
      <c r="I1307" s="54"/>
    </row>
    <row r="1308" spans="2:9" s="338" customFormat="1" hidden="1">
      <c r="B1308" s="636">
        <v>44944</v>
      </c>
      <c r="C1308" s="629" t="s">
        <v>9</v>
      </c>
      <c r="D1308" s="637"/>
      <c r="E1308" s="463" t="s">
        <v>128</v>
      </c>
      <c r="F1308" s="638">
        <v>1545000</v>
      </c>
      <c r="G1308" s="630" t="s">
        <v>129</v>
      </c>
      <c r="I1308" s="54"/>
    </row>
    <row r="1309" spans="2:9" s="338" customFormat="1" hidden="1">
      <c r="B1309" s="636">
        <v>44945</v>
      </c>
      <c r="C1309" s="629" t="s">
        <v>9</v>
      </c>
      <c r="D1309" s="637"/>
      <c r="E1309" s="463" t="s">
        <v>128</v>
      </c>
      <c r="F1309" s="638">
        <v>30000</v>
      </c>
      <c r="G1309" s="630" t="s">
        <v>129</v>
      </c>
      <c r="I1309" s="54"/>
    </row>
    <row r="1310" spans="2:9" s="338" customFormat="1" hidden="1">
      <c r="B1310" s="636">
        <v>44946</v>
      </c>
      <c r="C1310" s="629" t="s">
        <v>9</v>
      </c>
      <c r="D1310" s="637"/>
      <c r="E1310" s="463" t="s">
        <v>128</v>
      </c>
      <c r="F1310" s="638">
        <v>20000</v>
      </c>
      <c r="G1310" s="630" t="s">
        <v>129</v>
      </c>
      <c r="I1310" s="54"/>
    </row>
    <row r="1311" spans="2:9" s="338" customFormat="1" hidden="1">
      <c r="B1311" s="636">
        <v>44946</v>
      </c>
      <c r="C1311" s="629" t="s">
        <v>9</v>
      </c>
      <c r="D1311" s="637"/>
      <c r="E1311" s="463" t="s">
        <v>128</v>
      </c>
      <c r="F1311" s="638">
        <v>20000</v>
      </c>
      <c r="G1311" s="630" t="s">
        <v>129</v>
      </c>
      <c r="I1311" s="54"/>
    </row>
    <row r="1312" spans="2:9" s="338" customFormat="1" hidden="1">
      <c r="B1312" s="636">
        <v>44946</v>
      </c>
      <c r="C1312" s="629" t="s">
        <v>9</v>
      </c>
      <c r="D1312" s="637"/>
      <c r="E1312" s="463" t="s">
        <v>128</v>
      </c>
      <c r="F1312" s="638">
        <v>10000</v>
      </c>
      <c r="G1312" s="630" t="s">
        <v>129</v>
      </c>
      <c r="I1312" s="54"/>
    </row>
    <row r="1313" spans="2:9" s="338" customFormat="1" hidden="1">
      <c r="B1313" s="636">
        <v>44949</v>
      </c>
      <c r="C1313" s="629" t="s">
        <v>9</v>
      </c>
      <c r="D1313" s="637"/>
      <c r="E1313" s="463" t="s">
        <v>128</v>
      </c>
      <c r="F1313" s="638">
        <v>10000</v>
      </c>
      <c r="G1313" s="630" t="s">
        <v>129</v>
      </c>
      <c r="I1313" s="54"/>
    </row>
    <row r="1314" spans="2:9" s="338" customFormat="1" hidden="1">
      <c r="B1314" s="636">
        <v>44951</v>
      </c>
      <c r="C1314" s="629" t="s">
        <v>9</v>
      </c>
      <c r="D1314" s="637"/>
      <c r="E1314" s="463" t="s">
        <v>128</v>
      </c>
      <c r="F1314" s="638">
        <v>200000</v>
      </c>
      <c r="G1314" s="630" t="s">
        <v>129</v>
      </c>
      <c r="I1314" s="54"/>
    </row>
    <row r="1315" spans="2:9" s="338" customFormat="1" hidden="1">
      <c r="B1315" s="636">
        <v>44952</v>
      </c>
      <c r="C1315" s="629" t="s">
        <v>9</v>
      </c>
      <c r="D1315" s="637"/>
      <c r="E1315" s="463" t="s">
        <v>128</v>
      </c>
      <c r="F1315" s="638">
        <v>100000</v>
      </c>
      <c r="G1315" s="630" t="s">
        <v>129</v>
      </c>
      <c r="I1315" s="54"/>
    </row>
    <row r="1316" spans="2:9" s="338" customFormat="1" hidden="1">
      <c r="B1316" s="636">
        <v>44952</v>
      </c>
      <c r="C1316" s="629" t="s">
        <v>9</v>
      </c>
      <c r="D1316" s="637"/>
      <c r="E1316" s="463" t="s">
        <v>128</v>
      </c>
      <c r="F1316" s="638">
        <v>100000</v>
      </c>
      <c r="G1316" s="630" t="s">
        <v>129</v>
      </c>
      <c r="I1316" s="54"/>
    </row>
    <row r="1317" spans="2:9" s="338" customFormat="1" hidden="1">
      <c r="B1317" s="636">
        <v>44953</v>
      </c>
      <c r="C1317" s="629" t="s">
        <v>9</v>
      </c>
      <c r="D1317" s="637"/>
      <c r="E1317" s="463" t="s">
        <v>128</v>
      </c>
      <c r="F1317" s="638">
        <v>1130000</v>
      </c>
      <c r="G1317" s="630" t="s">
        <v>129</v>
      </c>
      <c r="I1317" s="54"/>
    </row>
    <row r="1318" spans="2:9" s="338" customFormat="1" hidden="1">
      <c r="B1318" s="636">
        <v>44953</v>
      </c>
      <c r="C1318" s="629" t="s">
        <v>9</v>
      </c>
      <c r="D1318" s="637"/>
      <c r="E1318" s="463" t="s">
        <v>128</v>
      </c>
      <c r="F1318" s="638">
        <v>50000</v>
      </c>
      <c r="G1318" s="630" t="s">
        <v>129</v>
      </c>
      <c r="I1318" s="54"/>
    </row>
    <row r="1319" spans="2:9" s="338" customFormat="1" hidden="1">
      <c r="B1319" s="636">
        <v>44956</v>
      </c>
      <c r="C1319" s="629" t="s">
        <v>9</v>
      </c>
      <c r="D1319" s="637"/>
      <c r="E1319" s="463" t="s">
        <v>128</v>
      </c>
      <c r="F1319" s="638">
        <v>30000</v>
      </c>
      <c r="G1319" s="630" t="s">
        <v>129</v>
      </c>
      <c r="I1319" s="54"/>
    </row>
    <row r="1320" spans="2:9" s="338" customFormat="1" hidden="1">
      <c r="B1320" s="636">
        <v>44956</v>
      </c>
      <c r="C1320" s="629" t="s">
        <v>9</v>
      </c>
      <c r="D1320" s="637"/>
      <c r="E1320" s="463" t="s">
        <v>128</v>
      </c>
      <c r="F1320" s="638">
        <v>10000</v>
      </c>
      <c r="G1320" s="630" t="s">
        <v>129</v>
      </c>
      <c r="I1320" s="54"/>
    </row>
    <row r="1321" spans="2:9" s="338" customFormat="1" hidden="1">
      <c r="B1321" s="636">
        <v>44956</v>
      </c>
      <c r="C1321" s="629" t="s">
        <v>9</v>
      </c>
      <c r="D1321" s="637"/>
      <c r="E1321" s="463" t="s">
        <v>128</v>
      </c>
      <c r="F1321" s="638">
        <v>140000</v>
      </c>
      <c r="G1321" s="630" t="s">
        <v>129</v>
      </c>
      <c r="I1321" s="54"/>
    </row>
    <row r="1322" spans="2:9" s="338" customFormat="1" hidden="1">
      <c r="B1322" s="636">
        <v>44957</v>
      </c>
      <c r="C1322" s="629" t="s">
        <v>9</v>
      </c>
      <c r="D1322" s="637"/>
      <c r="E1322" s="463" t="s">
        <v>128</v>
      </c>
      <c r="F1322" s="638">
        <v>50000</v>
      </c>
      <c r="G1322" s="630" t="s">
        <v>129</v>
      </c>
      <c r="I1322" s="54"/>
    </row>
    <row r="1323" spans="2:9" s="338" customFormat="1" hidden="1">
      <c r="B1323" s="636">
        <v>44957</v>
      </c>
      <c r="C1323" s="629" t="s">
        <v>9</v>
      </c>
      <c r="D1323" s="637"/>
      <c r="E1323" s="463" t="s">
        <v>128</v>
      </c>
      <c r="F1323" s="638">
        <v>10000</v>
      </c>
      <c r="G1323" s="630" t="s">
        <v>129</v>
      </c>
      <c r="I1323" s="54"/>
    </row>
    <row r="1324" spans="2:9" s="338" customFormat="1" hidden="1">
      <c r="B1324" s="636">
        <v>44957</v>
      </c>
      <c r="C1324" s="629" t="s">
        <v>9</v>
      </c>
      <c r="D1324" s="637"/>
      <c r="E1324" s="463" t="s">
        <v>128</v>
      </c>
      <c r="F1324" s="638">
        <v>20000</v>
      </c>
      <c r="G1324" s="630" t="s">
        <v>129</v>
      </c>
      <c r="I1324" s="54"/>
    </row>
    <row r="1325" spans="2:9" s="338" customFormat="1" ht="17.25" hidden="1" thickBot="1">
      <c r="B1325" s="639">
        <v>44957</v>
      </c>
      <c r="C1325" s="631" t="s">
        <v>9</v>
      </c>
      <c r="D1325" s="640"/>
      <c r="E1325" s="632" t="s">
        <v>128</v>
      </c>
      <c r="F1325" s="641">
        <v>20000</v>
      </c>
      <c r="G1325" s="365" t="s">
        <v>129</v>
      </c>
      <c r="I1325" s="54"/>
    </row>
    <row r="1326" spans="2:9" s="338" customFormat="1" hidden="1">
      <c r="B1326" s="633">
        <v>44958</v>
      </c>
      <c r="C1326" s="627" t="s">
        <v>9</v>
      </c>
      <c r="D1326" s="634"/>
      <c r="E1326" s="508" t="s">
        <v>128</v>
      </c>
      <c r="F1326" s="635">
        <v>30000</v>
      </c>
      <c r="G1326" s="628" t="s">
        <v>129</v>
      </c>
      <c r="I1326" s="54"/>
    </row>
    <row r="1327" spans="2:9" s="338" customFormat="1" hidden="1">
      <c r="B1327" s="636">
        <v>44958</v>
      </c>
      <c r="C1327" s="629" t="s">
        <v>9</v>
      </c>
      <c r="D1327" s="637"/>
      <c r="E1327" s="463" t="s">
        <v>128</v>
      </c>
      <c r="F1327" s="638">
        <v>10000</v>
      </c>
      <c r="G1327" s="630" t="s">
        <v>129</v>
      </c>
      <c r="I1327" s="54"/>
    </row>
    <row r="1328" spans="2:9" s="338" customFormat="1" hidden="1">
      <c r="B1328" s="636">
        <v>44958</v>
      </c>
      <c r="C1328" s="629" t="s">
        <v>9</v>
      </c>
      <c r="D1328" s="637"/>
      <c r="E1328" s="463" t="s">
        <v>128</v>
      </c>
      <c r="F1328" s="638">
        <v>70000</v>
      </c>
      <c r="G1328" s="630" t="s">
        <v>129</v>
      </c>
      <c r="I1328" s="54"/>
    </row>
    <row r="1329" spans="2:9" s="338" customFormat="1" hidden="1">
      <c r="B1329" s="636">
        <v>44959</v>
      </c>
      <c r="C1329" s="629" t="s">
        <v>9</v>
      </c>
      <c r="D1329" s="637"/>
      <c r="E1329" s="463" t="s">
        <v>128</v>
      </c>
      <c r="F1329" s="638">
        <v>10000</v>
      </c>
      <c r="G1329" s="630" t="s">
        <v>129</v>
      </c>
      <c r="I1329" s="54"/>
    </row>
    <row r="1330" spans="2:9" s="338" customFormat="1" hidden="1">
      <c r="B1330" s="636">
        <v>44960</v>
      </c>
      <c r="C1330" s="629" t="s">
        <v>9</v>
      </c>
      <c r="D1330" s="637"/>
      <c r="E1330" s="463" t="s">
        <v>128</v>
      </c>
      <c r="F1330" s="638">
        <v>250000</v>
      </c>
      <c r="G1330" s="630" t="s">
        <v>129</v>
      </c>
      <c r="I1330" s="54"/>
    </row>
    <row r="1331" spans="2:9" s="338" customFormat="1" hidden="1">
      <c r="B1331" s="636">
        <v>44963</v>
      </c>
      <c r="C1331" s="629" t="s">
        <v>9</v>
      </c>
      <c r="D1331" s="637"/>
      <c r="E1331" s="463" t="s">
        <v>128</v>
      </c>
      <c r="F1331" s="638">
        <v>100000</v>
      </c>
      <c r="G1331" s="630" t="s">
        <v>129</v>
      </c>
      <c r="I1331" s="54"/>
    </row>
    <row r="1332" spans="2:9" s="338" customFormat="1" hidden="1">
      <c r="B1332" s="636">
        <v>44964</v>
      </c>
      <c r="C1332" s="629" t="s">
        <v>9</v>
      </c>
      <c r="D1332" s="637"/>
      <c r="E1332" s="463" t="s">
        <v>128</v>
      </c>
      <c r="F1332" s="638">
        <v>10000</v>
      </c>
      <c r="G1332" s="630" t="s">
        <v>129</v>
      </c>
      <c r="I1332" s="54"/>
    </row>
    <row r="1333" spans="2:9" s="338" customFormat="1" hidden="1">
      <c r="B1333" s="636">
        <v>44965</v>
      </c>
      <c r="C1333" s="629" t="s">
        <v>9</v>
      </c>
      <c r="D1333" s="637"/>
      <c r="E1333" s="463" t="s">
        <v>128</v>
      </c>
      <c r="F1333" s="638">
        <v>495000</v>
      </c>
      <c r="G1333" s="630" t="s">
        <v>129</v>
      </c>
      <c r="I1333" s="54"/>
    </row>
    <row r="1334" spans="2:9" s="338" customFormat="1" hidden="1">
      <c r="B1334" s="636">
        <v>44966</v>
      </c>
      <c r="C1334" s="629" t="s">
        <v>9</v>
      </c>
      <c r="D1334" s="637"/>
      <c r="E1334" s="463" t="s">
        <v>128</v>
      </c>
      <c r="F1334" s="638">
        <v>20000</v>
      </c>
      <c r="G1334" s="630" t="s">
        <v>129</v>
      </c>
      <c r="I1334" s="54"/>
    </row>
    <row r="1335" spans="2:9" s="338" customFormat="1" hidden="1">
      <c r="B1335" s="636">
        <v>44967</v>
      </c>
      <c r="C1335" s="629" t="s">
        <v>9</v>
      </c>
      <c r="D1335" s="637"/>
      <c r="E1335" s="463" t="s">
        <v>128</v>
      </c>
      <c r="F1335" s="638">
        <v>50000</v>
      </c>
      <c r="G1335" s="630" t="s">
        <v>129</v>
      </c>
      <c r="I1335" s="54"/>
    </row>
    <row r="1336" spans="2:9" s="338" customFormat="1" hidden="1">
      <c r="B1336" s="636">
        <v>44967</v>
      </c>
      <c r="C1336" s="629" t="s">
        <v>9</v>
      </c>
      <c r="D1336" s="637"/>
      <c r="E1336" s="463" t="s">
        <v>128</v>
      </c>
      <c r="F1336" s="638">
        <v>10000</v>
      </c>
      <c r="G1336" s="630" t="s">
        <v>129</v>
      </c>
      <c r="I1336" s="54"/>
    </row>
    <row r="1337" spans="2:9" s="338" customFormat="1" hidden="1">
      <c r="B1337" s="636">
        <v>44967</v>
      </c>
      <c r="C1337" s="629" t="s">
        <v>9</v>
      </c>
      <c r="D1337" s="637"/>
      <c r="E1337" s="463" t="s">
        <v>128</v>
      </c>
      <c r="F1337" s="638">
        <v>10000</v>
      </c>
      <c r="G1337" s="630" t="s">
        <v>129</v>
      </c>
      <c r="I1337" s="54"/>
    </row>
    <row r="1338" spans="2:9" s="338" customFormat="1" hidden="1">
      <c r="B1338" s="636">
        <v>44967</v>
      </c>
      <c r="C1338" s="629" t="s">
        <v>9</v>
      </c>
      <c r="D1338" s="637"/>
      <c r="E1338" s="463" t="s">
        <v>128</v>
      </c>
      <c r="F1338" s="638">
        <v>20000</v>
      </c>
      <c r="G1338" s="630" t="s">
        <v>129</v>
      </c>
      <c r="I1338" s="54"/>
    </row>
    <row r="1339" spans="2:9" s="338" customFormat="1" hidden="1">
      <c r="B1339" s="636">
        <v>44967</v>
      </c>
      <c r="C1339" s="629" t="s">
        <v>9</v>
      </c>
      <c r="D1339" s="637"/>
      <c r="E1339" s="463" t="s">
        <v>128</v>
      </c>
      <c r="F1339" s="638">
        <v>10000</v>
      </c>
      <c r="G1339" s="630" t="s">
        <v>129</v>
      </c>
      <c r="I1339" s="54"/>
    </row>
    <row r="1340" spans="2:9" s="338" customFormat="1" hidden="1">
      <c r="B1340" s="636">
        <v>44970</v>
      </c>
      <c r="C1340" s="629" t="s">
        <v>9</v>
      </c>
      <c r="D1340" s="637"/>
      <c r="E1340" s="463" t="s">
        <v>128</v>
      </c>
      <c r="F1340" s="638">
        <v>30000</v>
      </c>
      <c r="G1340" s="630" t="s">
        <v>129</v>
      </c>
      <c r="I1340" s="54"/>
    </row>
    <row r="1341" spans="2:9" s="338" customFormat="1" hidden="1">
      <c r="B1341" s="636">
        <v>44970</v>
      </c>
      <c r="C1341" s="629" t="s">
        <v>9</v>
      </c>
      <c r="D1341" s="637"/>
      <c r="E1341" s="463" t="s">
        <v>128</v>
      </c>
      <c r="F1341" s="638">
        <v>100000</v>
      </c>
      <c r="G1341" s="630" t="s">
        <v>129</v>
      </c>
      <c r="I1341" s="54"/>
    </row>
    <row r="1342" spans="2:9" s="338" customFormat="1" hidden="1">
      <c r="B1342" s="636">
        <v>44972</v>
      </c>
      <c r="C1342" s="629" t="s">
        <v>9</v>
      </c>
      <c r="D1342" s="637"/>
      <c r="E1342" s="463" t="s">
        <v>128</v>
      </c>
      <c r="F1342" s="638">
        <v>100000</v>
      </c>
      <c r="G1342" s="630" t="s">
        <v>129</v>
      </c>
      <c r="I1342" s="54"/>
    </row>
    <row r="1343" spans="2:9" s="338" customFormat="1" hidden="1">
      <c r="B1343" s="636">
        <v>44974</v>
      </c>
      <c r="C1343" s="629" t="s">
        <v>9</v>
      </c>
      <c r="D1343" s="637"/>
      <c r="E1343" s="463" t="s">
        <v>128</v>
      </c>
      <c r="F1343" s="638">
        <v>1225000</v>
      </c>
      <c r="G1343" s="630" t="s">
        <v>129</v>
      </c>
      <c r="I1343" s="54"/>
    </row>
    <row r="1344" spans="2:9" s="338" customFormat="1" hidden="1">
      <c r="B1344" s="636">
        <v>44977</v>
      </c>
      <c r="C1344" s="629" t="s">
        <v>9</v>
      </c>
      <c r="D1344" s="637"/>
      <c r="E1344" s="463" t="s">
        <v>128</v>
      </c>
      <c r="F1344" s="638">
        <v>20000</v>
      </c>
      <c r="G1344" s="630" t="s">
        <v>129</v>
      </c>
      <c r="I1344" s="54"/>
    </row>
    <row r="1345" spans="2:9" s="338" customFormat="1" hidden="1">
      <c r="B1345" s="636">
        <v>44977</v>
      </c>
      <c r="C1345" s="629" t="s">
        <v>9</v>
      </c>
      <c r="D1345" s="637"/>
      <c r="E1345" s="463" t="s">
        <v>128</v>
      </c>
      <c r="F1345" s="638">
        <v>20000</v>
      </c>
      <c r="G1345" s="630" t="s">
        <v>129</v>
      </c>
      <c r="I1345" s="54"/>
    </row>
    <row r="1346" spans="2:9" s="338" customFormat="1" hidden="1">
      <c r="B1346" s="636">
        <v>44977</v>
      </c>
      <c r="C1346" s="629" t="s">
        <v>9</v>
      </c>
      <c r="D1346" s="637"/>
      <c r="E1346" s="463" t="s">
        <v>128</v>
      </c>
      <c r="F1346" s="638">
        <v>40000</v>
      </c>
      <c r="G1346" s="630" t="s">
        <v>129</v>
      </c>
      <c r="I1346" s="54"/>
    </row>
    <row r="1347" spans="2:9" s="338" customFormat="1" hidden="1">
      <c r="B1347" s="636">
        <v>44979</v>
      </c>
      <c r="C1347" s="629" t="s">
        <v>9</v>
      </c>
      <c r="D1347" s="637"/>
      <c r="E1347" s="463" t="s">
        <v>128</v>
      </c>
      <c r="F1347" s="638">
        <v>200000</v>
      </c>
      <c r="G1347" s="630" t="s">
        <v>129</v>
      </c>
      <c r="I1347" s="54"/>
    </row>
    <row r="1348" spans="2:9" s="338" customFormat="1" hidden="1">
      <c r="B1348" s="636">
        <v>44980</v>
      </c>
      <c r="C1348" s="629" t="s">
        <v>9</v>
      </c>
      <c r="D1348" s="637"/>
      <c r="E1348" s="463" t="s">
        <v>128</v>
      </c>
      <c r="F1348" s="638">
        <v>70000</v>
      </c>
      <c r="G1348" s="630" t="s">
        <v>129</v>
      </c>
      <c r="I1348" s="54"/>
    </row>
    <row r="1349" spans="2:9" s="338" customFormat="1" hidden="1">
      <c r="B1349" s="636">
        <v>44980</v>
      </c>
      <c r="C1349" s="629" t="s">
        <v>9</v>
      </c>
      <c r="D1349" s="637"/>
      <c r="E1349" s="463" t="s">
        <v>128</v>
      </c>
      <c r="F1349" s="638">
        <v>30000</v>
      </c>
      <c r="G1349" s="630" t="s">
        <v>129</v>
      </c>
      <c r="I1349" s="54"/>
    </row>
    <row r="1350" spans="2:9" s="338" customFormat="1" hidden="1">
      <c r="B1350" s="636">
        <v>44981</v>
      </c>
      <c r="C1350" s="629" t="s">
        <v>9</v>
      </c>
      <c r="D1350" s="637"/>
      <c r="E1350" s="463" t="s">
        <v>128</v>
      </c>
      <c r="F1350" s="638">
        <v>20000</v>
      </c>
      <c r="G1350" s="630" t="s">
        <v>129</v>
      </c>
      <c r="I1350" s="54"/>
    </row>
    <row r="1351" spans="2:9" s="338" customFormat="1" hidden="1">
      <c r="B1351" s="636">
        <v>44983</v>
      </c>
      <c r="C1351" s="629" t="s">
        <v>9</v>
      </c>
      <c r="D1351" s="637"/>
      <c r="E1351" s="463" t="s">
        <v>128</v>
      </c>
      <c r="F1351" s="638">
        <v>10000</v>
      </c>
      <c r="G1351" s="630" t="s">
        <v>129</v>
      </c>
      <c r="I1351" s="54"/>
    </row>
    <row r="1352" spans="2:9" s="338" customFormat="1" hidden="1">
      <c r="B1352" s="636">
        <v>44984</v>
      </c>
      <c r="C1352" s="629" t="s">
        <v>9</v>
      </c>
      <c r="D1352" s="637"/>
      <c r="E1352" s="463" t="s">
        <v>128</v>
      </c>
      <c r="F1352" s="638">
        <v>50000</v>
      </c>
      <c r="G1352" s="630" t="s">
        <v>129</v>
      </c>
      <c r="I1352" s="54"/>
    </row>
    <row r="1353" spans="2:9" s="338" customFormat="1" hidden="1">
      <c r="B1353" s="636">
        <v>44984</v>
      </c>
      <c r="C1353" s="629" t="s">
        <v>9</v>
      </c>
      <c r="D1353" s="637"/>
      <c r="E1353" s="463" t="s">
        <v>128</v>
      </c>
      <c r="F1353" s="638">
        <v>10000</v>
      </c>
      <c r="G1353" s="630" t="s">
        <v>129</v>
      </c>
      <c r="I1353" s="54"/>
    </row>
    <row r="1354" spans="2:9" s="338" customFormat="1" hidden="1">
      <c r="B1354" s="636">
        <v>44984</v>
      </c>
      <c r="C1354" s="629" t="s">
        <v>9</v>
      </c>
      <c r="D1354" s="637"/>
      <c r="E1354" s="463" t="s">
        <v>128</v>
      </c>
      <c r="F1354" s="638">
        <v>50000</v>
      </c>
      <c r="G1354" s="630" t="s">
        <v>129</v>
      </c>
      <c r="I1354" s="54"/>
    </row>
    <row r="1355" spans="2:9" s="338" customFormat="1" hidden="1">
      <c r="B1355" s="636">
        <v>44985</v>
      </c>
      <c r="C1355" s="629" t="s">
        <v>9</v>
      </c>
      <c r="D1355" s="637"/>
      <c r="E1355" s="463" t="s">
        <v>128</v>
      </c>
      <c r="F1355" s="638">
        <v>30000</v>
      </c>
      <c r="G1355" s="630" t="s">
        <v>129</v>
      </c>
      <c r="I1355" s="54"/>
    </row>
    <row r="1356" spans="2:9" s="338" customFormat="1" hidden="1">
      <c r="B1356" s="636">
        <v>44985</v>
      </c>
      <c r="C1356" s="629" t="s">
        <v>9</v>
      </c>
      <c r="D1356" s="637"/>
      <c r="E1356" s="463" t="s">
        <v>128</v>
      </c>
      <c r="F1356" s="638">
        <v>50000</v>
      </c>
      <c r="G1356" s="630" t="s">
        <v>129</v>
      </c>
      <c r="I1356" s="54"/>
    </row>
    <row r="1357" spans="2:9" s="338" customFormat="1" hidden="1">
      <c r="B1357" s="636">
        <v>44985</v>
      </c>
      <c r="C1357" s="629" t="s">
        <v>9</v>
      </c>
      <c r="D1357" s="637"/>
      <c r="E1357" s="463" t="s">
        <v>128</v>
      </c>
      <c r="F1357" s="638">
        <v>10000</v>
      </c>
      <c r="G1357" s="630" t="s">
        <v>129</v>
      </c>
      <c r="I1357" s="54"/>
    </row>
    <row r="1358" spans="2:9" s="338" customFormat="1" hidden="1">
      <c r="B1358" s="636">
        <v>44985</v>
      </c>
      <c r="C1358" s="629" t="s">
        <v>9</v>
      </c>
      <c r="D1358" s="637"/>
      <c r="E1358" s="463" t="s">
        <v>128</v>
      </c>
      <c r="F1358" s="638">
        <v>100000</v>
      </c>
      <c r="G1358" s="630" t="s">
        <v>129</v>
      </c>
      <c r="I1358" s="54"/>
    </row>
    <row r="1359" spans="2:9" s="338" customFormat="1" hidden="1">
      <c r="B1359" s="636">
        <v>44985</v>
      </c>
      <c r="C1359" s="629" t="s">
        <v>9</v>
      </c>
      <c r="D1359" s="637"/>
      <c r="E1359" s="463" t="s">
        <v>128</v>
      </c>
      <c r="F1359" s="638">
        <v>10000</v>
      </c>
      <c r="G1359" s="630" t="s">
        <v>129</v>
      </c>
      <c r="I1359" s="54"/>
    </row>
    <row r="1360" spans="2:9" s="338" customFormat="1" hidden="1">
      <c r="B1360" s="636">
        <v>44985</v>
      </c>
      <c r="C1360" s="629" t="s">
        <v>9</v>
      </c>
      <c r="D1360" s="637"/>
      <c r="E1360" s="463" t="s">
        <v>128</v>
      </c>
      <c r="F1360" s="638">
        <v>20000</v>
      </c>
      <c r="G1360" s="630" t="s">
        <v>129</v>
      </c>
      <c r="I1360" s="54"/>
    </row>
    <row r="1361" spans="2:9" s="338" customFormat="1" hidden="1">
      <c r="B1361" s="636">
        <v>44985</v>
      </c>
      <c r="C1361" s="629" t="s">
        <v>749</v>
      </c>
      <c r="D1361" s="637"/>
      <c r="E1361" s="463" t="s">
        <v>750</v>
      </c>
      <c r="F1361" s="638">
        <v>20000</v>
      </c>
      <c r="G1361" s="630" t="s">
        <v>751</v>
      </c>
      <c r="I1361" s="54"/>
    </row>
    <row r="1362" spans="2:9" ht="17.25" hidden="1" thickBot="1">
      <c r="B1362" s="639">
        <v>44985</v>
      </c>
      <c r="C1362" s="631" t="s">
        <v>9</v>
      </c>
      <c r="D1362" s="640"/>
      <c r="E1362" s="632" t="s">
        <v>128</v>
      </c>
      <c r="F1362" s="641">
        <v>20000</v>
      </c>
      <c r="G1362" s="365" t="s">
        <v>129</v>
      </c>
    </row>
    <row r="1363" spans="2:9" s="338" customFormat="1" hidden="1">
      <c r="B1363" s="633">
        <v>44986</v>
      </c>
      <c r="C1363" s="627" t="s">
        <v>9</v>
      </c>
      <c r="D1363" s="634"/>
      <c r="E1363" s="508" t="s">
        <v>128</v>
      </c>
      <c r="F1363" s="635">
        <v>30000</v>
      </c>
      <c r="G1363" s="628" t="s">
        <v>129</v>
      </c>
      <c r="I1363" s="54"/>
    </row>
    <row r="1364" spans="2:9" s="338" customFormat="1" hidden="1">
      <c r="B1364" s="636">
        <v>44987</v>
      </c>
      <c r="C1364" s="629" t="s">
        <v>9</v>
      </c>
      <c r="D1364" s="637"/>
      <c r="E1364" s="463" t="s">
        <v>128</v>
      </c>
      <c r="F1364" s="638">
        <v>10000</v>
      </c>
      <c r="G1364" s="630" t="s">
        <v>129</v>
      </c>
      <c r="I1364" s="54"/>
    </row>
    <row r="1365" spans="2:9" s="338" customFormat="1" hidden="1">
      <c r="B1365" s="636">
        <v>44987</v>
      </c>
      <c r="C1365" s="629" t="s">
        <v>9</v>
      </c>
      <c r="D1365" s="637"/>
      <c r="E1365" s="463" t="s">
        <v>128</v>
      </c>
      <c r="F1365" s="638">
        <v>1175000</v>
      </c>
      <c r="G1365" s="630" t="s">
        <v>129</v>
      </c>
      <c r="I1365" s="54"/>
    </row>
    <row r="1366" spans="2:9" s="338" customFormat="1" hidden="1">
      <c r="B1366" s="636">
        <v>44991</v>
      </c>
      <c r="C1366" s="629" t="s">
        <v>9</v>
      </c>
      <c r="D1366" s="637"/>
      <c r="E1366" s="463" t="s">
        <v>128</v>
      </c>
      <c r="F1366" s="638">
        <v>100000</v>
      </c>
      <c r="G1366" s="630" t="s">
        <v>129</v>
      </c>
      <c r="I1366" s="54"/>
    </row>
    <row r="1367" spans="2:9" s="338" customFormat="1" hidden="1">
      <c r="B1367" s="636">
        <v>44991</v>
      </c>
      <c r="C1367" s="629" t="s">
        <v>9</v>
      </c>
      <c r="D1367" s="637"/>
      <c r="E1367" s="463" t="s">
        <v>128</v>
      </c>
      <c r="F1367" s="638">
        <v>315000</v>
      </c>
      <c r="G1367" s="630" t="s">
        <v>129</v>
      </c>
      <c r="I1367" s="54"/>
    </row>
    <row r="1368" spans="2:9" s="338" customFormat="1" hidden="1">
      <c r="B1368" s="636">
        <v>44993</v>
      </c>
      <c r="C1368" s="629" t="s">
        <v>9</v>
      </c>
      <c r="D1368" s="637"/>
      <c r="E1368" s="463" t="s">
        <v>128</v>
      </c>
      <c r="F1368" s="638">
        <v>565000</v>
      </c>
      <c r="G1368" s="630" t="s">
        <v>129</v>
      </c>
      <c r="I1368" s="54"/>
    </row>
    <row r="1369" spans="2:9" s="338" customFormat="1" hidden="1">
      <c r="B1369" s="636">
        <v>44994</v>
      </c>
      <c r="C1369" s="629" t="s">
        <v>9</v>
      </c>
      <c r="D1369" s="637"/>
      <c r="E1369" s="463" t="s">
        <v>128</v>
      </c>
      <c r="F1369" s="638">
        <v>20000</v>
      </c>
      <c r="G1369" s="630" t="s">
        <v>129</v>
      </c>
      <c r="I1369" s="54"/>
    </row>
    <row r="1370" spans="2:9" s="338" customFormat="1" hidden="1">
      <c r="B1370" s="636">
        <v>44995</v>
      </c>
      <c r="C1370" s="629" t="s">
        <v>9</v>
      </c>
      <c r="D1370" s="637"/>
      <c r="E1370" s="463" t="s">
        <v>128</v>
      </c>
      <c r="F1370" s="638">
        <v>50000</v>
      </c>
      <c r="G1370" s="630" t="s">
        <v>129</v>
      </c>
      <c r="I1370" s="54"/>
    </row>
    <row r="1371" spans="2:9" s="338" customFormat="1" hidden="1">
      <c r="B1371" s="636">
        <v>44995</v>
      </c>
      <c r="C1371" s="629" t="s">
        <v>9</v>
      </c>
      <c r="D1371" s="637"/>
      <c r="E1371" s="463" t="s">
        <v>128</v>
      </c>
      <c r="F1371" s="638">
        <v>10000</v>
      </c>
      <c r="G1371" s="630" t="s">
        <v>129</v>
      </c>
      <c r="I1371" s="54"/>
    </row>
    <row r="1372" spans="2:9" s="338" customFormat="1" hidden="1">
      <c r="B1372" s="636">
        <v>44995</v>
      </c>
      <c r="C1372" s="629" t="s">
        <v>9</v>
      </c>
      <c r="D1372" s="637"/>
      <c r="E1372" s="463" t="s">
        <v>128</v>
      </c>
      <c r="F1372" s="638">
        <v>20000</v>
      </c>
      <c r="G1372" s="630" t="s">
        <v>129</v>
      </c>
      <c r="I1372" s="54"/>
    </row>
    <row r="1373" spans="2:9" s="338" customFormat="1" hidden="1">
      <c r="B1373" s="636">
        <v>44995</v>
      </c>
      <c r="C1373" s="629" t="s">
        <v>9</v>
      </c>
      <c r="D1373" s="637"/>
      <c r="E1373" s="463" t="s">
        <v>128</v>
      </c>
      <c r="F1373" s="638">
        <v>10000</v>
      </c>
      <c r="G1373" s="630" t="s">
        <v>129</v>
      </c>
      <c r="I1373" s="54"/>
    </row>
    <row r="1374" spans="2:9" s="338" customFormat="1" hidden="1">
      <c r="B1374" s="636">
        <v>44995</v>
      </c>
      <c r="C1374" s="629" t="s">
        <v>9</v>
      </c>
      <c r="D1374" s="637"/>
      <c r="E1374" s="463" t="s">
        <v>128</v>
      </c>
      <c r="F1374" s="638">
        <v>10000</v>
      </c>
      <c r="G1374" s="630" t="s">
        <v>129</v>
      </c>
      <c r="I1374" s="54"/>
    </row>
    <row r="1375" spans="2:9" s="338" customFormat="1" hidden="1">
      <c r="B1375" s="636">
        <v>44998</v>
      </c>
      <c r="C1375" s="629" t="s">
        <v>9</v>
      </c>
      <c r="D1375" s="637"/>
      <c r="E1375" s="463" t="s">
        <v>128</v>
      </c>
      <c r="F1375" s="638">
        <v>30000</v>
      </c>
      <c r="G1375" s="630" t="s">
        <v>129</v>
      </c>
      <c r="I1375" s="54"/>
    </row>
    <row r="1376" spans="2:9" s="338" customFormat="1" hidden="1">
      <c r="B1376" s="636">
        <v>44998</v>
      </c>
      <c r="C1376" s="629" t="s">
        <v>9</v>
      </c>
      <c r="D1376" s="637"/>
      <c r="E1376" s="463" t="s">
        <v>128</v>
      </c>
      <c r="F1376" s="638">
        <v>10000</v>
      </c>
      <c r="G1376" s="630" t="s">
        <v>129</v>
      </c>
      <c r="I1376" s="54"/>
    </row>
    <row r="1377" spans="2:9" s="338" customFormat="1" hidden="1">
      <c r="B1377" s="636">
        <v>44998</v>
      </c>
      <c r="C1377" s="629" t="s">
        <v>9</v>
      </c>
      <c r="D1377" s="637"/>
      <c r="E1377" s="463" t="s">
        <v>128</v>
      </c>
      <c r="F1377" s="638">
        <v>80000</v>
      </c>
      <c r="G1377" s="630" t="s">
        <v>129</v>
      </c>
      <c r="I1377" s="54"/>
    </row>
    <row r="1378" spans="2:9" s="338" customFormat="1" hidden="1">
      <c r="B1378" s="636">
        <v>45000</v>
      </c>
      <c r="C1378" s="629" t="s">
        <v>9</v>
      </c>
      <c r="D1378" s="637"/>
      <c r="E1378" s="463" t="s">
        <v>128</v>
      </c>
      <c r="F1378" s="638">
        <v>50000</v>
      </c>
      <c r="G1378" s="630" t="s">
        <v>129</v>
      </c>
      <c r="I1378" s="54"/>
    </row>
    <row r="1379" spans="2:9" s="338" customFormat="1" hidden="1">
      <c r="B1379" s="636">
        <v>45002</v>
      </c>
      <c r="C1379" s="629" t="s">
        <v>9</v>
      </c>
      <c r="D1379" s="637"/>
      <c r="E1379" s="463" t="s">
        <v>128</v>
      </c>
      <c r="F1379" s="638">
        <v>1235000</v>
      </c>
      <c r="G1379" s="630" t="s">
        <v>129</v>
      </c>
      <c r="I1379" s="54"/>
    </row>
    <row r="1380" spans="2:9" s="338" customFormat="1" hidden="1">
      <c r="B1380" s="636">
        <v>45005</v>
      </c>
      <c r="C1380" s="629" t="s">
        <v>9</v>
      </c>
      <c r="D1380" s="637"/>
      <c r="E1380" s="463" t="s">
        <v>128</v>
      </c>
      <c r="F1380" s="638">
        <v>20000</v>
      </c>
      <c r="G1380" s="630" t="s">
        <v>129</v>
      </c>
      <c r="I1380" s="54"/>
    </row>
    <row r="1381" spans="2:9" s="338" customFormat="1" hidden="1">
      <c r="B1381" s="636">
        <v>45005</v>
      </c>
      <c r="C1381" s="629" t="s">
        <v>9</v>
      </c>
      <c r="D1381" s="637"/>
      <c r="E1381" s="463" t="s">
        <v>128</v>
      </c>
      <c r="F1381" s="638">
        <v>20000</v>
      </c>
      <c r="G1381" s="630" t="s">
        <v>129</v>
      </c>
      <c r="I1381" s="54"/>
    </row>
    <row r="1382" spans="2:9" s="338" customFormat="1" hidden="1">
      <c r="B1382" s="636">
        <v>45005</v>
      </c>
      <c r="C1382" s="629" t="s">
        <v>9</v>
      </c>
      <c r="D1382" s="637"/>
      <c r="E1382" s="463" t="s">
        <v>128</v>
      </c>
      <c r="F1382" s="638">
        <v>40000</v>
      </c>
      <c r="G1382" s="630" t="s">
        <v>129</v>
      </c>
      <c r="I1382" s="54"/>
    </row>
    <row r="1383" spans="2:9" s="338" customFormat="1" hidden="1">
      <c r="B1383" s="636">
        <v>45005</v>
      </c>
      <c r="C1383" s="629" t="s">
        <v>9</v>
      </c>
      <c r="D1383" s="637"/>
      <c r="E1383" s="463" t="s">
        <v>128</v>
      </c>
      <c r="F1383" s="638">
        <v>100000</v>
      </c>
      <c r="G1383" s="630" t="s">
        <v>129</v>
      </c>
      <c r="I1383" s="54"/>
    </row>
    <row r="1384" spans="2:9" s="338" customFormat="1" hidden="1">
      <c r="B1384" s="636">
        <v>45005</v>
      </c>
      <c r="C1384" s="629" t="s">
        <v>9</v>
      </c>
      <c r="D1384" s="637"/>
      <c r="E1384" s="463" t="s">
        <v>128</v>
      </c>
      <c r="F1384" s="638">
        <v>50000</v>
      </c>
      <c r="G1384" s="630" t="s">
        <v>129</v>
      </c>
      <c r="I1384" s="54"/>
    </row>
    <row r="1385" spans="2:9" s="338" customFormat="1" hidden="1">
      <c r="B1385" s="636">
        <v>45007</v>
      </c>
      <c r="C1385" s="629" t="s">
        <v>9</v>
      </c>
      <c r="D1385" s="637"/>
      <c r="E1385" s="463" t="s">
        <v>128</v>
      </c>
      <c r="F1385" s="638">
        <v>200000</v>
      </c>
      <c r="G1385" s="630" t="s">
        <v>129</v>
      </c>
      <c r="I1385" s="54"/>
    </row>
    <row r="1386" spans="2:9" s="338" customFormat="1" hidden="1">
      <c r="B1386" s="636">
        <v>45008</v>
      </c>
      <c r="C1386" s="629" t="s">
        <v>9</v>
      </c>
      <c r="D1386" s="637"/>
      <c r="E1386" s="463" t="s">
        <v>128</v>
      </c>
      <c r="F1386" s="638">
        <v>60000</v>
      </c>
      <c r="G1386" s="630" t="s">
        <v>129</v>
      </c>
      <c r="I1386" s="54"/>
    </row>
    <row r="1387" spans="2:9" s="338" customFormat="1" hidden="1">
      <c r="B1387" s="636">
        <v>45009</v>
      </c>
      <c r="C1387" s="629" t="s">
        <v>9</v>
      </c>
      <c r="D1387" s="637"/>
      <c r="E1387" s="463" t="s">
        <v>128</v>
      </c>
      <c r="F1387" s="638">
        <v>10000</v>
      </c>
      <c r="G1387" s="630" t="s">
        <v>129</v>
      </c>
      <c r="I1387" s="54"/>
    </row>
    <row r="1388" spans="2:9" s="338" customFormat="1" hidden="1">
      <c r="B1388" s="636">
        <v>45009</v>
      </c>
      <c r="C1388" s="629" t="s">
        <v>9</v>
      </c>
      <c r="D1388" s="637"/>
      <c r="E1388" s="463" t="s">
        <v>128</v>
      </c>
      <c r="F1388" s="638">
        <v>20000</v>
      </c>
      <c r="G1388" s="630" t="s">
        <v>129</v>
      </c>
      <c r="I1388" s="54"/>
    </row>
    <row r="1389" spans="2:9" s="338" customFormat="1" hidden="1">
      <c r="B1389" s="636">
        <v>45012</v>
      </c>
      <c r="C1389" s="629" t="s">
        <v>9</v>
      </c>
      <c r="D1389" s="637"/>
      <c r="E1389" s="463" t="s">
        <v>128</v>
      </c>
      <c r="F1389" s="638">
        <v>10000</v>
      </c>
      <c r="G1389" s="630" t="s">
        <v>129</v>
      </c>
      <c r="I1389" s="54"/>
    </row>
    <row r="1390" spans="2:9" s="338" customFormat="1" hidden="1">
      <c r="B1390" s="636">
        <v>45012</v>
      </c>
      <c r="C1390" s="629" t="s">
        <v>9</v>
      </c>
      <c r="D1390" s="637"/>
      <c r="E1390" s="463" t="s">
        <v>128</v>
      </c>
      <c r="F1390" s="638">
        <v>500000</v>
      </c>
      <c r="G1390" s="630" t="s">
        <v>129</v>
      </c>
      <c r="I1390" s="54"/>
    </row>
    <row r="1391" spans="2:9" s="338" customFormat="1" hidden="1">
      <c r="B1391" s="636">
        <v>45012</v>
      </c>
      <c r="C1391" s="629" t="s">
        <v>9</v>
      </c>
      <c r="D1391" s="637"/>
      <c r="E1391" s="463" t="s">
        <v>128</v>
      </c>
      <c r="F1391" s="638">
        <v>50000</v>
      </c>
      <c r="G1391" s="630" t="s">
        <v>129</v>
      </c>
      <c r="I1391" s="54"/>
    </row>
    <row r="1392" spans="2:9" s="338" customFormat="1" hidden="1">
      <c r="B1392" s="636">
        <v>45012</v>
      </c>
      <c r="C1392" s="629" t="s">
        <v>9</v>
      </c>
      <c r="D1392" s="637"/>
      <c r="E1392" s="463" t="s">
        <v>128</v>
      </c>
      <c r="F1392" s="638">
        <v>30000</v>
      </c>
      <c r="G1392" s="630" t="s">
        <v>129</v>
      </c>
      <c r="I1392" s="54"/>
    </row>
    <row r="1393" spans="2:9" s="338" customFormat="1" hidden="1">
      <c r="B1393" s="636">
        <v>45013</v>
      </c>
      <c r="C1393" s="629" t="s">
        <v>9</v>
      </c>
      <c r="D1393" s="637"/>
      <c r="E1393" s="463" t="s">
        <v>128</v>
      </c>
      <c r="F1393" s="638">
        <v>30000</v>
      </c>
      <c r="G1393" s="630" t="s">
        <v>129</v>
      </c>
      <c r="I1393" s="54"/>
    </row>
    <row r="1394" spans="2:9" s="338" customFormat="1" hidden="1">
      <c r="B1394" s="636">
        <v>45013</v>
      </c>
      <c r="C1394" s="629" t="s">
        <v>9</v>
      </c>
      <c r="D1394" s="637"/>
      <c r="E1394" s="463" t="s">
        <v>128</v>
      </c>
      <c r="F1394" s="638">
        <v>100000</v>
      </c>
      <c r="G1394" s="630" t="s">
        <v>129</v>
      </c>
      <c r="I1394" s="54"/>
    </row>
    <row r="1395" spans="2:9" s="338" customFormat="1" hidden="1">
      <c r="B1395" s="636">
        <v>45014</v>
      </c>
      <c r="C1395" s="629" t="s">
        <v>9</v>
      </c>
      <c r="D1395" s="637"/>
      <c r="E1395" s="463" t="s">
        <v>128</v>
      </c>
      <c r="F1395" s="638">
        <v>10000</v>
      </c>
      <c r="G1395" s="630" t="s">
        <v>129</v>
      </c>
      <c r="I1395" s="54"/>
    </row>
    <row r="1396" spans="2:9" s="338" customFormat="1" hidden="1">
      <c r="B1396" s="636">
        <v>45014</v>
      </c>
      <c r="C1396" s="629" t="s">
        <v>9</v>
      </c>
      <c r="D1396" s="637"/>
      <c r="E1396" s="463" t="s">
        <v>128</v>
      </c>
      <c r="F1396" s="638">
        <v>1180000</v>
      </c>
      <c r="G1396" s="630" t="s">
        <v>129</v>
      </c>
      <c r="I1396" s="54"/>
    </row>
    <row r="1397" spans="2:9" s="338" customFormat="1" hidden="1">
      <c r="B1397" s="636">
        <v>45015</v>
      </c>
      <c r="C1397" s="629" t="s">
        <v>9</v>
      </c>
      <c r="D1397" s="637"/>
      <c r="E1397" s="463" t="s">
        <v>128</v>
      </c>
      <c r="F1397" s="638">
        <v>100000</v>
      </c>
      <c r="G1397" s="630" t="s">
        <v>129</v>
      </c>
      <c r="I1397" s="54"/>
    </row>
    <row r="1398" spans="2:9" s="338" customFormat="1" hidden="1">
      <c r="B1398" s="636">
        <v>45015</v>
      </c>
      <c r="C1398" s="629" t="s">
        <v>9</v>
      </c>
      <c r="D1398" s="637"/>
      <c r="E1398" s="463" t="s">
        <v>128</v>
      </c>
      <c r="F1398" s="638">
        <v>10000</v>
      </c>
      <c r="G1398" s="630" t="s">
        <v>129</v>
      </c>
      <c r="I1398" s="54"/>
    </row>
    <row r="1399" spans="2:9" s="338" customFormat="1" hidden="1">
      <c r="B1399" s="636">
        <v>45016</v>
      </c>
      <c r="C1399" s="629" t="s">
        <v>9</v>
      </c>
      <c r="D1399" s="637"/>
      <c r="E1399" s="463" t="s">
        <v>128</v>
      </c>
      <c r="F1399" s="638">
        <v>50000</v>
      </c>
      <c r="G1399" s="630" t="s">
        <v>129</v>
      </c>
      <c r="I1399" s="54"/>
    </row>
    <row r="1400" spans="2:9" s="338" customFormat="1" hidden="1">
      <c r="B1400" s="636">
        <v>45016</v>
      </c>
      <c r="C1400" s="629" t="s">
        <v>9</v>
      </c>
      <c r="D1400" s="637"/>
      <c r="E1400" s="463" t="s">
        <v>128</v>
      </c>
      <c r="F1400" s="638">
        <v>10000</v>
      </c>
      <c r="G1400" s="630" t="s">
        <v>129</v>
      </c>
      <c r="I1400" s="54"/>
    </row>
    <row r="1401" spans="2:9" s="338" customFormat="1" hidden="1">
      <c r="B1401" s="636">
        <v>45016</v>
      </c>
      <c r="C1401" s="629" t="s">
        <v>9</v>
      </c>
      <c r="D1401" s="637"/>
      <c r="E1401" s="463" t="s">
        <v>128</v>
      </c>
      <c r="F1401" s="638">
        <v>20000</v>
      </c>
      <c r="G1401" s="630" t="s">
        <v>129</v>
      </c>
      <c r="I1401" s="54"/>
    </row>
    <row r="1402" spans="2:9" s="338" customFormat="1" ht="17.25" hidden="1" thickBot="1">
      <c r="B1402" s="639">
        <v>45016</v>
      </c>
      <c r="C1402" s="631" t="s">
        <v>9</v>
      </c>
      <c r="D1402" s="640"/>
      <c r="E1402" s="632" t="s">
        <v>128</v>
      </c>
      <c r="F1402" s="641">
        <v>20000</v>
      </c>
      <c r="G1402" s="365" t="s">
        <v>129</v>
      </c>
      <c r="I1402" s="54"/>
    </row>
    <row r="1403" spans="2:9" s="338" customFormat="1" hidden="1">
      <c r="B1403" s="633">
        <v>45017</v>
      </c>
      <c r="C1403" s="627" t="s">
        <v>9</v>
      </c>
      <c r="D1403" s="634"/>
      <c r="E1403" s="508" t="s">
        <v>128</v>
      </c>
      <c r="F1403" s="635">
        <v>30000</v>
      </c>
      <c r="G1403" s="628" t="s">
        <v>129</v>
      </c>
      <c r="I1403" s="54"/>
    </row>
    <row r="1404" spans="2:9" s="338" customFormat="1" hidden="1">
      <c r="B1404" s="636">
        <v>45017</v>
      </c>
      <c r="C1404" s="629" t="s">
        <v>9</v>
      </c>
      <c r="D1404" s="637"/>
      <c r="E1404" s="463" t="s">
        <v>128</v>
      </c>
      <c r="F1404" s="638">
        <v>10000</v>
      </c>
      <c r="G1404" s="630" t="s">
        <v>129</v>
      </c>
      <c r="I1404" s="54"/>
    </row>
    <row r="1405" spans="2:9" s="338" customFormat="1" hidden="1">
      <c r="B1405" s="636">
        <v>45019</v>
      </c>
      <c r="C1405" s="629" t="s">
        <v>9</v>
      </c>
      <c r="D1405" s="637"/>
      <c r="E1405" s="463" t="s">
        <v>128</v>
      </c>
      <c r="F1405" s="638">
        <v>10000</v>
      </c>
      <c r="G1405" s="630" t="s">
        <v>129</v>
      </c>
      <c r="I1405" s="54"/>
    </row>
    <row r="1406" spans="2:9" s="338" customFormat="1" hidden="1">
      <c r="B1406" s="636">
        <v>45019</v>
      </c>
      <c r="C1406" s="629" t="s">
        <v>9</v>
      </c>
      <c r="D1406" s="637"/>
      <c r="E1406" s="463" t="s">
        <v>128</v>
      </c>
      <c r="F1406" s="638">
        <v>60000</v>
      </c>
      <c r="G1406" s="630" t="s">
        <v>129</v>
      </c>
      <c r="I1406" s="54"/>
    </row>
    <row r="1407" spans="2:9" s="338" customFormat="1" hidden="1">
      <c r="B1407" s="636">
        <v>45020</v>
      </c>
      <c r="C1407" s="629" t="s">
        <v>9</v>
      </c>
      <c r="D1407" s="637"/>
      <c r="E1407" s="463" t="s">
        <v>128</v>
      </c>
      <c r="F1407" s="638">
        <v>30000</v>
      </c>
      <c r="G1407" s="630" t="s">
        <v>129</v>
      </c>
      <c r="I1407" s="54"/>
    </row>
    <row r="1408" spans="2:9" s="338" customFormat="1" hidden="1">
      <c r="B1408" s="636">
        <v>45021</v>
      </c>
      <c r="C1408" s="629" t="s">
        <v>9</v>
      </c>
      <c r="D1408" s="637"/>
      <c r="E1408" s="463" t="s">
        <v>128</v>
      </c>
      <c r="F1408" s="638">
        <v>100000</v>
      </c>
      <c r="G1408" s="630" t="s">
        <v>129</v>
      </c>
      <c r="I1408" s="54"/>
    </row>
    <row r="1409" spans="2:9" s="338" customFormat="1" hidden="1">
      <c r="B1409" s="636">
        <v>45021</v>
      </c>
      <c r="C1409" s="629" t="s">
        <v>9</v>
      </c>
      <c r="D1409" s="637"/>
      <c r="E1409" s="463" t="s">
        <v>128</v>
      </c>
      <c r="F1409" s="638">
        <v>250000</v>
      </c>
      <c r="G1409" s="630" t="s">
        <v>129</v>
      </c>
      <c r="I1409" s="54"/>
    </row>
    <row r="1410" spans="2:9" s="338" customFormat="1" hidden="1">
      <c r="B1410" s="636">
        <v>45022</v>
      </c>
      <c r="C1410" s="629" t="s">
        <v>9</v>
      </c>
      <c r="D1410" s="637"/>
      <c r="E1410" s="463" t="s">
        <v>128</v>
      </c>
      <c r="F1410" s="638">
        <v>20000</v>
      </c>
      <c r="G1410" s="630" t="s">
        <v>129</v>
      </c>
      <c r="I1410" s="54"/>
    </row>
    <row r="1411" spans="2:9" s="338" customFormat="1" hidden="1">
      <c r="B1411" s="636">
        <v>45023</v>
      </c>
      <c r="C1411" s="629" t="s">
        <v>9</v>
      </c>
      <c r="D1411" s="637"/>
      <c r="E1411" s="463" t="s">
        <v>128</v>
      </c>
      <c r="F1411" s="638">
        <v>475000</v>
      </c>
      <c r="G1411" s="630" t="s">
        <v>129</v>
      </c>
      <c r="I1411" s="54"/>
    </row>
    <row r="1412" spans="2:9" s="338" customFormat="1" hidden="1">
      <c r="B1412" s="636">
        <v>45026</v>
      </c>
      <c r="C1412" s="629" t="s">
        <v>9</v>
      </c>
      <c r="D1412" s="637"/>
      <c r="E1412" s="463" t="s">
        <v>128</v>
      </c>
      <c r="F1412" s="638">
        <v>50000</v>
      </c>
      <c r="G1412" s="630" t="s">
        <v>129</v>
      </c>
      <c r="I1412" s="54"/>
    </row>
    <row r="1413" spans="2:9" s="338" customFormat="1" hidden="1">
      <c r="B1413" s="636">
        <v>45026</v>
      </c>
      <c r="C1413" s="629" t="s">
        <v>9</v>
      </c>
      <c r="D1413" s="637"/>
      <c r="E1413" s="463" t="s">
        <v>128</v>
      </c>
      <c r="F1413" s="638">
        <v>10000</v>
      </c>
      <c r="G1413" s="630" t="s">
        <v>129</v>
      </c>
      <c r="I1413" s="54"/>
    </row>
    <row r="1414" spans="2:9" s="338" customFormat="1" hidden="1">
      <c r="B1414" s="636">
        <v>45026</v>
      </c>
      <c r="C1414" s="629" t="s">
        <v>9</v>
      </c>
      <c r="D1414" s="637"/>
      <c r="E1414" s="463" t="s">
        <v>128</v>
      </c>
      <c r="F1414" s="638">
        <v>20000</v>
      </c>
      <c r="G1414" s="630" t="s">
        <v>129</v>
      </c>
      <c r="I1414" s="54"/>
    </row>
    <row r="1415" spans="2:9" s="338" customFormat="1" hidden="1">
      <c r="B1415" s="636">
        <v>45026</v>
      </c>
      <c r="C1415" s="629" t="s">
        <v>9</v>
      </c>
      <c r="D1415" s="637"/>
      <c r="E1415" s="463" t="s">
        <v>128</v>
      </c>
      <c r="F1415" s="638">
        <v>10000</v>
      </c>
      <c r="G1415" s="630" t="s">
        <v>129</v>
      </c>
      <c r="I1415" s="54"/>
    </row>
    <row r="1416" spans="2:9" s="338" customFormat="1" hidden="1">
      <c r="B1416" s="636">
        <v>45026</v>
      </c>
      <c r="C1416" s="629" t="s">
        <v>9</v>
      </c>
      <c r="D1416" s="637"/>
      <c r="E1416" s="463" t="s">
        <v>128</v>
      </c>
      <c r="F1416" s="638">
        <v>20000</v>
      </c>
      <c r="G1416" s="630" t="s">
        <v>129</v>
      </c>
      <c r="I1416" s="54"/>
    </row>
    <row r="1417" spans="2:9" s="338" customFormat="1" hidden="1">
      <c r="B1417" s="636">
        <v>45027</v>
      </c>
      <c r="C1417" s="629" t="s">
        <v>9</v>
      </c>
      <c r="D1417" s="637"/>
      <c r="E1417" s="463" t="s">
        <v>128</v>
      </c>
      <c r="F1417" s="638">
        <v>30000</v>
      </c>
      <c r="G1417" s="630" t="s">
        <v>129</v>
      </c>
      <c r="I1417" s="54"/>
    </row>
    <row r="1418" spans="2:9" s="338" customFormat="1" hidden="1">
      <c r="B1418" s="636">
        <v>45028</v>
      </c>
      <c r="C1418" s="629" t="s">
        <v>9</v>
      </c>
      <c r="D1418" s="637"/>
      <c r="E1418" s="463" t="s">
        <v>128</v>
      </c>
      <c r="F1418" s="638">
        <v>80000</v>
      </c>
      <c r="G1418" s="630" t="s">
        <v>129</v>
      </c>
      <c r="I1418" s="54"/>
    </row>
    <row r="1419" spans="2:9" s="338" customFormat="1" hidden="1">
      <c r="B1419" s="636">
        <v>45028</v>
      </c>
      <c r="C1419" s="629" t="s">
        <v>9</v>
      </c>
      <c r="D1419" s="637"/>
      <c r="E1419" s="463" t="s">
        <v>128</v>
      </c>
      <c r="F1419" s="638">
        <v>50000</v>
      </c>
      <c r="G1419" s="630" t="s">
        <v>129</v>
      </c>
      <c r="I1419" s="54"/>
    </row>
    <row r="1420" spans="2:9" s="338" customFormat="1" hidden="1">
      <c r="B1420" s="636">
        <v>45033</v>
      </c>
      <c r="C1420" s="629" t="s">
        <v>9</v>
      </c>
      <c r="D1420" s="637"/>
      <c r="E1420" s="463" t="s">
        <v>128</v>
      </c>
      <c r="F1420" s="638">
        <v>50000</v>
      </c>
      <c r="G1420" s="630" t="s">
        <v>129</v>
      </c>
      <c r="I1420" s="54"/>
    </row>
    <row r="1421" spans="2:9" s="338" customFormat="1" hidden="1">
      <c r="B1421" s="636">
        <v>45033</v>
      </c>
      <c r="C1421" s="629" t="s">
        <v>9</v>
      </c>
      <c r="D1421" s="637"/>
      <c r="E1421" s="463" t="s">
        <v>128</v>
      </c>
      <c r="F1421" s="638">
        <v>300000</v>
      </c>
      <c r="G1421" s="630" t="s">
        <v>129</v>
      </c>
      <c r="I1421" s="54"/>
    </row>
    <row r="1422" spans="2:9" s="338" customFormat="1" hidden="1">
      <c r="B1422" s="636">
        <v>45035</v>
      </c>
      <c r="C1422" s="629" t="s">
        <v>9</v>
      </c>
      <c r="D1422" s="637"/>
      <c r="E1422" s="463" t="s">
        <v>128</v>
      </c>
      <c r="F1422" s="638">
        <v>1255000</v>
      </c>
      <c r="G1422" s="630" t="s">
        <v>129</v>
      </c>
      <c r="I1422" s="54"/>
    </row>
    <row r="1423" spans="2:9" s="338" customFormat="1" hidden="1">
      <c r="B1423" s="636">
        <v>45036</v>
      </c>
      <c r="C1423" s="629" t="s">
        <v>9</v>
      </c>
      <c r="D1423" s="637"/>
      <c r="E1423" s="463" t="s">
        <v>128</v>
      </c>
      <c r="F1423" s="638">
        <v>20000</v>
      </c>
      <c r="G1423" s="630" t="s">
        <v>129</v>
      </c>
      <c r="I1423" s="54"/>
    </row>
    <row r="1424" spans="2:9" s="338" customFormat="1" hidden="1">
      <c r="B1424" s="636">
        <v>45036</v>
      </c>
      <c r="C1424" s="629" t="s">
        <v>9</v>
      </c>
      <c r="D1424" s="637"/>
      <c r="E1424" s="463" t="s">
        <v>128</v>
      </c>
      <c r="F1424" s="638">
        <v>20000</v>
      </c>
      <c r="G1424" s="630" t="s">
        <v>129</v>
      </c>
      <c r="I1424" s="54"/>
    </row>
    <row r="1425" spans="2:9" s="338" customFormat="1" hidden="1">
      <c r="B1425" s="636">
        <v>45036</v>
      </c>
      <c r="C1425" s="629" t="s">
        <v>9</v>
      </c>
      <c r="D1425" s="637"/>
      <c r="E1425" s="463" t="s">
        <v>128</v>
      </c>
      <c r="F1425" s="638">
        <v>100000</v>
      </c>
      <c r="G1425" s="630" t="s">
        <v>129</v>
      </c>
      <c r="I1425" s="54"/>
    </row>
    <row r="1426" spans="2:9" s="338" customFormat="1" hidden="1">
      <c r="B1426" s="636">
        <v>45037</v>
      </c>
      <c r="C1426" s="629" t="s">
        <v>9</v>
      </c>
      <c r="D1426" s="637"/>
      <c r="E1426" s="463" t="s">
        <v>128</v>
      </c>
      <c r="F1426" s="638">
        <v>20000</v>
      </c>
      <c r="G1426" s="630" t="s">
        <v>129</v>
      </c>
      <c r="I1426" s="54"/>
    </row>
    <row r="1427" spans="2:9" s="338" customFormat="1" hidden="1">
      <c r="B1427" s="636">
        <v>45038</v>
      </c>
      <c r="C1427" s="629" t="s">
        <v>9</v>
      </c>
      <c r="D1427" s="637"/>
      <c r="E1427" s="463" t="s">
        <v>128</v>
      </c>
      <c r="F1427" s="638">
        <v>10000</v>
      </c>
      <c r="G1427" s="630" t="s">
        <v>129</v>
      </c>
      <c r="I1427" s="54"/>
    </row>
    <row r="1428" spans="2:9" s="338" customFormat="1" hidden="1">
      <c r="B1428" s="636">
        <v>45040</v>
      </c>
      <c r="C1428" s="629" t="s">
        <v>9</v>
      </c>
      <c r="D1428" s="637"/>
      <c r="E1428" s="463" t="s">
        <v>128</v>
      </c>
      <c r="F1428" s="638">
        <v>270000</v>
      </c>
      <c r="G1428" s="630" t="s">
        <v>129</v>
      </c>
      <c r="I1428" s="54"/>
    </row>
    <row r="1429" spans="2:9" s="338" customFormat="1" hidden="1">
      <c r="B1429" s="636">
        <v>45042</v>
      </c>
      <c r="C1429" s="629" t="s">
        <v>9</v>
      </c>
      <c r="D1429" s="637"/>
      <c r="E1429" s="463" t="s">
        <v>128</v>
      </c>
      <c r="F1429" s="638">
        <v>30000</v>
      </c>
      <c r="G1429" s="630" t="s">
        <v>129</v>
      </c>
      <c r="I1429" s="54"/>
    </row>
    <row r="1430" spans="2:9" s="338" customFormat="1" hidden="1">
      <c r="B1430" s="636">
        <v>45043</v>
      </c>
      <c r="C1430" s="629" t="s">
        <v>9</v>
      </c>
      <c r="D1430" s="637"/>
      <c r="E1430" s="463" t="s">
        <v>128</v>
      </c>
      <c r="F1430" s="638">
        <v>50000</v>
      </c>
      <c r="G1430" s="630" t="s">
        <v>129</v>
      </c>
      <c r="I1430" s="54"/>
    </row>
    <row r="1431" spans="2:9" s="338" customFormat="1" hidden="1">
      <c r="B1431" s="636">
        <v>45043</v>
      </c>
      <c r="C1431" s="629" t="s">
        <v>9</v>
      </c>
      <c r="D1431" s="637"/>
      <c r="E1431" s="463" t="s">
        <v>128</v>
      </c>
      <c r="F1431" s="638">
        <v>1100000</v>
      </c>
      <c r="G1431" s="630" t="s">
        <v>129</v>
      </c>
      <c r="I1431" s="54"/>
    </row>
    <row r="1432" spans="2:9" s="338" customFormat="1" hidden="1">
      <c r="B1432" s="636">
        <v>45044</v>
      </c>
      <c r="C1432" s="629" t="s">
        <v>9</v>
      </c>
      <c r="D1432" s="637"/>
      <c r="E1432" s="463" t="s">
        <v>128</v>
      </c>
      <c r="F1432" s="638">
        <v>90000</v>
      </c>
      <c r="G1432" s="630" t="s">
        <v>129</v>
      </c>
      <c r="I1432" s="54"/>
    </row>
    <row r="1433" spans="2:9" s="338" customFormat="1" hidden="1">
      <c r="B1433" s="636">
        <v>45044</v>
      </c>
      <c r="C1433" s="629" t="s">
        <v>9</v>
      </c>
      <c r="D1433" s="637"/>
      <c r="E1433" s="463" t="s">
        <v>128</v>
      </c>
      <c r="F1433" s="638">
        <v>20000</v>
      </c>
      <c r="G1433" s="630" t="s">
        <v>129</v>
      </c>
      <c r="I1433" s="54"/>
    </row>
    <row r="1434" spans="2:9" s="338" customFormat="1" ht="17.25" hidden="1" thickBot="1">
      <c r="B1434" s="639">
        <v>45046</v>
      </c>
      <c r="C1434" s="631" t="s">
        <v>9</v>
      </c>
      <c r="D1434" s="640"/>
      <c r="E1434" s="632" t="s">
        <v>128</v>
      </c>
      <c r="F1434" s="641">
        <v>100000</v>
      </c>
      <c r="G1434" s="365" t="s">
        <v>129</v>
      </c>
      <c r="I1434" s="54"/>
    </row>
    <row r="1435" spans="2:9" s="338" customFormat="1" hidden="1">
      <c r="B1435" s="633">
        <v>45047</v>
      </c>
      <c r="C1435" s="627" t="s">
        <v>9</v>
      </c>
      <c r="D1435" s="634"/>
      <c r="E1435" s="508" t="s">
        <v>128</v>
      </c>
      <c r="F1435" s="635">
        <v>30000</v>
      </c>
      <c r="G1435" s="628" t="s">
        <v>129</v>
      </c>
      <c r="I1435" s="54"/>
    </row>
    <row r="1436" spans="2:9" s="338" customFormat="1" hidden="1">
      <c r="B1436" s="636">
        <v>45048</v>
      </c>
      <c r="C1436" s="629" t="s">
        <v>9</v>
      </c>
      <c r="D1436" s="637"/>
      <c r="E1436" s="463" t="s">
        <v>128</v>
      </c>
      <c r="F1436" s="638">
        <v>50000</v>
      </c>
      <c r="G1436" s="630" t="s">
        <v>129</v>
      </c>
      <c r="I1436" s="54"/>
    </row>
    <row r="1437" spans="2:9" s="338" customFormat="1" hidden="1">
      <c r="B1437" s="636">
        <v>45048</v>
      </c>
      <c r="C1437" s="629" t="s">
        <v>9</v>
      </c>
      <c r="D1437" s="637"/>
      <c r="E1437" s="463" t="s">
        <v>128</v>
      </c>
      <c r="F1437" s="638">
        <v>10000</v>
      </c>
      <c r="G1437" s="630" t="s">
        <v>129</v>
      </c>
      <c r="I1437" s="54"/>
    </row>
    <row r="1438" spans="2:9" s="338" customFormat="1" hidden="1">
      <c r="B1438" s="636">
        <v>45048</v>
      </c>
      <c r="C1438" s="629" t="s">
        <v>9</v>
      </c>
      <c r="D1438" s="637"/>
      <c r="E1438" s="463" t="s">
        <v>128</v>
      </c>
      <c r="F1438" s="638">
        <v>10000</v>
      </c>
      <c r="G1438" s="630" t="s">
        <v>129</v>
      </c>
      <c r="I1438" s="54"/>
    </row>
    <row r="1439" spans="2:9" s="338" customFormat="1" hidden="1">
      <c r="B1439" s="636">
        <v>45048</v>
      </c>
      <c r="C1439" s="629" t="s">
        <v>9</v>
      </c>
      <c r="D1439" s="637"/>
      <c r="E1439" s="463" t="s">
        <v>128</v>
      </c>
      <c r="F1439" s="638">
        <v>20000</v>
      </c>
      <c r="G1439" s="630" t="s">
        <v>129</v>
      </c>
      <c r="I1439" s="54"/>
    </row>
    <row r="1440" spans="2:9" s="338" customFormat="1" hidden="1">
      <c r="B1440" s="636">
        <v>45048</v>
      </c>
      <c r="C1440" s="629" t="s">
        <v>9</v>
      </c>
      <c r="D1440" s="637"/>
      <c r="E1440" s="463" t="s">
        <v>128</v>
      </c>
      <c r="F1440" s="638">
        <v>20000</v>
      </c>
      <c r="G1440" s="630" t="s">
        <v>129</v>
      </c>
      <c r="I1440" s="54"/>
    </row>
    <row r="1441" spans="2:9" s="338" customFormat="1" hidden="1">
      <c r="B1441" s="636">
        <v>45050</v>
      </c>
      <c r="C1441" s="629" t="s">
        <v>9</v>
      </c>
      <c r="D1441" s="637"/>
      <c r="E1441" s="463" t="s">
        <v>128</v>
      </c>
      <c r="F1441" s="638">
        <v>310000</v>
      </c>
      <c r="G1441" s="630" t="s">
        <v>129</v>
      </c>
      <c r="I1441" s="54"/>
    </row>
    <row r="1442" spans="2:9" s="338" customFormat="1" hidden="1">
      <c r="B1442" s="636">
        <v>45050</v>
      </c>
      <c r="C1442" s="629" t="s">
        <v>9</v>
      </c>
      <c r="D1442" s="637"/>
      <c r="E1442" s="463" t="s">
        <v>128</v>
      </c>
      <c r="F1442" s="638">
        <v>1000000</v>
      </c>
      <c r="G1442" s="630" t="s">
        <v>129</v>
      </c>
      <c r="I1442" s="54"/>
    </row>
    <row r="1443" spans="2:9" s="338" customFormat="1" hidden="1">
      <c r="B1443" s="636">
        <v>45054</v>
      </c>
      <c r="C1443" s="629" t="s">
        <v>9</v>
      </c>
      <c r="D1443" s="637"/>
      <c r="E1443" s="463" t="s">
        <v>128</v>
      </c>
      <c r="F1443" s="638">
        <v>100000</v>
      </c>
      <c r="G1443" s="630" t="s">
        <v>129</v>
      </c>
      <c r="I1443" s="54"/>
    </row>
    <row r="1444" spans="2:9" s="338" customFormat="1" hidden="1">
      <c r="B1444" s="636">
        <v>45054</v>
      </c>
      <c r="C1444" s="629" t="s">
        <v>9</v>
      </c>
      <c r="D1444" s="637"/>
      <c r="E1444" s="463" t="s">
        <v>128</v>
      </c>
      <c r="F1444" s="638">
        <v>20000</v>
      </c>
      <c r="G1444" s="630" t="s">
        <v>129</v>
      </c>
      <c r="I1444" s="54"/>
    </row>
    <row r="1445" spans="2:9" s="338" customFormat="1" hidden="1">
      <c r="B1445" s="636">
        <v>45054</v>
      </c>
      <c r="C1445" s="629" t="s">
        <v>9</v>
      </c>
      <c r="D1445" s="637"/>
      <c r="E1445" s="463" t="s">
        <v>128</v>
      </c>
      <c r="F1445" s="638">
        <v>10000</v>
      </c>
      <c r="G1445" s="630" t="s">
        <v>129</v>
      </c>
      <c r="I1445" s="54"/>
    </row>
    <row r="1446" spans="2:9" s="338" customFormat="1" hidden="1">
      <c r="B1446" s="636">
        <v>45056</v>
      </c>
      <c r="C1446" s="629" t="s">
        <v>9</v>
      </c>
      <c r="D1446" s="637"/>
      <c r="E1446" s="463" t="s">
        <v>128</v>
      </c>
      <c r="F1446" s="638">
        <v>50000</v>
      </c>
      <c r="G1446" s="630" t="s">
        <v>129</v>
      </c>
      <c r="I1446" s="54"/>
    </row>
    <row r="1447" spans="2:9" s="338" customFormat="1" hidden="1">
      <c r="B1447" s="636">
        <v>45056</v>
      </c>
      <c r="C1447" s="629" t="s">
        <v>9</v>
      </c>
      <c r="D1447" s="637"/>
      <c r="E1447" s="463" t="s">
        <v>128</v>
      </c>
      <c r="F1447" s="638">
        <v>10000</v>
      </c>
      <c r="G1447" s="630" t="s">
        <v>129</v>
      </c>
      <c r="I1447" s="54"/>
    </row>
    <row r="1448" spans="2:9" s="338" customFormat="1" hidden="1">
      <c r="B1448" s="636">
        <v>45056</v>
      </c>
      <c r="C1448" s="629" t="s">
        <v>9</v>
      </c>
      <c r="D1448" s="637"/>
      <c r="E1448" s="463" t="s">
        <v>128</v>
      </c>
      <c r="F1448" s="638">
        <v>20000</v>
      </c>
      <c r="G1448" s="630" t="s">
        <v>129</v>
      </c>
      <c r="I1448" s="54"/>
    </row>
    <row r="1449" spans="2:9" s="338" customFormat="1" hidden="1">
      <c r="B1449" s="636">
        <v>45056</v>
      </c>
      <c r="C1449" s="629" t="s">
        <v>9</v>
      </c>
      <c r="D1449" s="637"/>
      <c r="E1449" s="463" t="s">
        <v>128</v>
      </c>
      <c r="F1449" s="638">
        <v>10000</v>
      </c>
      <c r="G1449" s="630" t="s">
        <v>129</v>
      </c>
      <c r="I1449" s="54"/>
    </row>
    <row r="1450" spans="2:9" s="338" customFormat="1" hidden="1">
      <c r="B1450" s="636">
        <v>45056</v>
      </c>
      <c r="C1450" s="629" t="s">
        <v>9</v>
      </c>
      <c r="D1450" s="637"/>
      <c r="E1450" s="463" t="s">
        <v>128</v>
      </c>
      <c r="F1450" s="638">
        <v>495000</v>
      </c>
      <c r="G1450" s="630" t="s">
        <v>129</v>
      </c>
      <c r="I1450" s="54"/>
    </row>
    <row r="1451" spans="2:9" s="338" customFormat="1" hidden="1">
      <c r="B1451" s="636">
        <v>45057</v>
      </c>
      <c r="C1451" s="629" t="s">
        <v>9</v>
      </c>
      <c r="D1451" s="637"/>
      <c r="E1451" s="463" t="s">
        <v>128</v>
      </c>
      <c r="F1451" s="638">
        <v>30000</v>
      </c>
      <c r="G1451" s="630" t="s">
        <v>129</v>
      </c>
      <c r="I1451" s="54"/>
    </row>
    <row r="1452" spans="2:9" s="338" customFormat="1" hidden="1">
      <c r="B1452" s="636">
        <v>45058</v>
      </c>
      <c r="C1452" s="629" t="s">
        <v>9</v>
      </c>
      <c r="D1452" s="637"/>
      <c r="E1452" s="463" t="s">
        <v>128</v>
      </c>
      <c r="F1452" s="638">
        <v>80000</v>
      </c>
      <c r="G1452" s="630" t="s">
        <v>129</v>
      </c>
      <c r="I1452" s="54"/>
    </row>
    <row r="1453" spans="2:9" s="338" customFormat="1" hidden="1">
      <c r="B1453" s="636">
        <v>45061</v>
      </c>
      <c r="C1453" s="629" t="s">
        <v>9</v>
      </c>
      <c r="D1453" s="637"/>
      <c r="E1453" s="463" t="s">
        <v>128</v>
      </c>
      <c r="F1453" s="638">
        <v>50000</v>
      </c>
      <c r="G1453" s="630" t="s">
        <v>129</v>
      </c>
      <c r="I1453" s="54"/>
    </row>
    <row r="1454" spans="2:9" s="338" customFormat="1" hidden="1">
      <c r="B1454" s="636">
        <v>45061</v>
      </c>
      <c r="C1454" s="629" t="s">
        <v>9</v>
      </c>
      <c r="D1454" s="637"/>
      <c r="E1454" s="463" t="s">
        <v>128</v>
      </c>
      <c r="F1454" s="638">
        <v>300000</v>
      </c>
      <c r="G1454" s="630" t="s">
        <v>129</v>
      </c>
      <c r="I1454" s="54"/>
    </row>
    <row r="1455" spans="2:9" s="338" customFormat="1" hidden="1">
      <c r="B1455" s="636">
        <v>45063</v>
      </c>
      <c r="C1455" s="629" t="s">
        <v>9</v>
      </c>
      <c r="D1455" s="637"/>
      <c r="E1455" s="463" t="s">
        <v>128</v>
      </c>
      <c r="F1455" s="638">
        <v>1235000</v>
      </c>
      <c r="G1455" s="630" t="s">
        <v>129</v>
      </c>
      <c r="I1455" s="54"/>
    </row>
    <row r="1456" spans="2:9" s="338" customFormat="1" hidden="1">
      <c r="B1456" s="636">
        <v>45064</v>
      </c>
      <c r="C1456" s="629" t="s">
        <v>9</v>
      </c>
      <c r="D1456" s="637"/>
      <c r="E1456" s="463" t="s">
        <v>128</v>
      </c>
      <c r="F1456" s="638">
        <v>10000</v>
      </c>
      <c r="G1456" s="630" t="s">
        <v>129</v>
      </c>
      <c r="I1456" s="54"/>
    </row>
    <row r="1457" spans="2:9" s="338" customFormat="1" hidden="1">
      <c r="B1457" s="636">
        <v>45065</v>
      </c>
      <c r="C1457" s="629" t="s">
        <v>9</v>
      </c>
      <c r="D1457" s="637"/>
      <c r="E1457" s="463" t="s">
        <v>128</v>
      </c>
      <c r="F1457" s="638">
        <v>30000</v>
      </c>
      <c r="G1457" s="630" t="s">
        <v>129</v>
      </c>
      <c r="I1457" s="54"/>
    </row>
    <row r="1458" spans="2:9" s="338" customFormat="1" hidden="1">
      <c r="B1458" s="636">
        <v>45065</v>
      </c>
      <c r="C1458" s="629" t="s">
        <v>9</v>
      </c>
      <c r="D1458" s="637"/>
      <c r="E1458" s="463" t="s">
        <v>128</v>
      </c>
      <c r="F1458" s="638">
        <v>100000</v>
      </c>
      <c r="G1458" s="630" t="s">
        <v>129</v>
      </c>
      <c r="I1458" s="54"/>
    </row>
    <row r="1459" spans="2:9" s="338" customFormat="1" hidden="1">
      <c r="B1459" s="636">
        <v>45068</v>
      </c>
      <c r="C1459" s="629" t="s">
        <v>9</v>
      </c>
      <c r="D1459" s="637"/>
      <c r="E1459" s="463" t="s">
        <v>128</v>
      </c>
      <c r="F1459" s="638">
        <v>20000</v>
      </c>
      <c r="G1459" s="630" t="s">
        <v>129</v>
      </c>
      <c r="I1459" s="54"/>
    </row>
    <row r="1460" spans="2:9" s="338" customFormat="1" hidden="1">
      <c r="B1460" s="636">
        <v>45068</v>
      </c>
      <c r="C1460" s="629" t="s">
        <v>9</v>
      </c>
      <c r="D1460" s="637"/>
      <c r="E1460" s="463" t="s">
        <v>128</v>
      </c>
      <c r="F1460" s="638">
        <v>20000</v>
      </c>
      <c r="G1460" s="630" t="s">
        <v>129</v>
      </c>
      <c r="I1460" s="54"/>
    </row>
    <row r="1461" spans="2:9" s="338" customFormat="1" hidden="1">
      <c r="B1461" s="636">
        <v>45070</v>
      </c>
      <c r="C1461" s="629" t="s">
        <v>9</v>
      </c>
      <c r="D1461" s="637"/>
      <c r="E1461" s="463" t="s">
        <v>128</v>
      </c>
      <c r="F1461" s="638">
        <v>290000</v>
      </c>
      <c r="G1461" s="630" t="s">
        <v>129</v>
      </c>
      <c r="I1461" s="54"/>
    </row>
    <row r="1462" spans="2:9" s="338" customFormat="1" hidden="1">
      <c r="B1462" s="636">
        <v>45071</v>
      </c>
      <c r="C1462" s="629" t="s">
        <v>9</v>
      </c>
      <c r="D1462" s="637"/>
      <c r="E1462" s="463" t="s">
        <v>128</v>
      </c>
      <c r="F1462" s="638">
        <v>10000</v>
      </c>
      <c r="G1462" s="630" t="s">
        <v>129</v>
      </c>
      <c r="I1462" s="54"/>
    </row>
    <row r="1463" spans="2:9" s="338" customFormat="1" hidden="1">
      <c r="B1463" s="636">
        <v>45076</v>
      </c>
      <c r="C1463" s="629" t="s">
        <v>9</v>
      </c>
      <c r="D1463" s="637"/>
      <c r="E1463" s="463" t="s">
        <v>128</v>
      </c>
      <c r="F1463" s="638">
        <v>10000</v>
      </c>
      <c r="G1463" s="630" t="s">
        <v>129</v>
      </c>
      <c r="I1463" s="54"/>
    </row>
    <row r="1464" spans="2:9" s="338" customFormat="1" hidden="1">
      <c r="B1464" s="636">
        <v>45076</v>
      </c>
      <c r="C1464" s="629" t="s">
        <v>9</v>
      </c>
      <c r="D1464" s="637"/>
      <c r="E1464" s="463" t="s">
        <v>128</v>
      </c>
      <c r="F1464" s="638">
        <v>50000</v>
      </c>
      <c r="G1464" s="630" t="s">
        <v>129</v>
      </c>
      <c r="I1464" s="54"/>
    </row>
    <row r="1465" spans="2:9" s="338" customFormat="1" hidden="1">
      <c r="B1465" s="636">
        <v>45076</v>
      </c>
      <c r="C1465" s="629" t="s">
        <v>9</v>
      </c>
      <c r="D1465" s="637"/>
      <c r="E1465" s="463" t="s">
        <v>128</v>
      </c>
      <c r="F1465" s="638">
        <v>1230000</v>
      </c>
      <c r="G1465" s="630" t="s">
        <v>129</v>
      </c>
      <c r="I1465" s="54"/>
    </row>
    <row r="1466" spans="2:9" s="338" customFormat="1" hidden="1">
      <c r="B1466" s="636">
        <v>45077</v>
      </c>
      <c r="C1466" s="629" t="s">
        <v>9</v>
      </c>
      <c r="D1466" s="637"/>
      <c r="E1466" s="463" t="s">
        <v>128</v>
      </c>
      <c r="F1466" s="638">
        <v>100000</v>
      </c>
      <c r="G1466" s="630" t="s">
        <v>129</v>
      </c>
      <c r="I1466" s="54"/>
    </row>
    <row r="1467" spans="2:9" s="338" customFormat="1" hidden="1">
      <c r="B1467" s="636">
        <v>45077</v>
      </c>
      <c r="C1467" s="629" t="s">
        <v>9</v>
      </c>
      <c r="D1467" s="637"/>
      <c r="E1467" s="463" t="s">
        <v>128</v>
      </c>
      <c r="F1467" s="638">
        <v>50000</v>
      </c>
      <c r="G1467" s="630" t="s">
        <v>129</v>
      </c>
      <c r="I1467" s="54"/>
    </row>
    <row r="1468" spans="2:9" s="338" customFormat="1" hidden="1">
      <c r="B1468" s="636">
        <v>45077</v>
      </c>
      <c r="C1468" s="629" t="s">
        <v>9</v>
      </c>
      <c r="D1468" s="637"/>
      <c r="E1468" s="463" t="s">
        <v>128</v>
      </c>
      <c r="F1468" s="638">
        <v>10000</v>
      </c>
      <c r="G1468" s="630" t="s">
        <v>129</v>
      </c>
      <c r="I1468" s="54"/>
    </row>
    <row r="1469" spans="2:9" s="338" customFormat="1" hidden="1">
      <c r="B1469" s="636">
        <v>45077</v>
      </c>
      <c r="C1469" s="629" t="s">
        <v>9</v>
      </c>
      <c r="D1469" s="637"/>
      <c r="E1469" s="463" t="s">
        <v>128</v>
      </c>
      <c r="F1469" s="638">
        <v>20000</v>
      </c>
      <c r="G1469" s="630" t="s">
        <v>129</v>
      </c>
      <c r="I1469" s="54"/>
    </row>
    <row r="1470" spans="2:9" s="338" customFormat="1" ht="17.25" hidden="1" thickBot="1">
      <c r="B1470" s="639">
        <v>45077</v>
      </c>
      <c r="C1470" s="631" t="s">
        <v>9</v>
      </c>
      <c r="D1470" s="640"/>
      <c r="E1470" s="632" t="s">
        <v>128</v>
      </c>
      <c r="F1470" s="641">
        <v>20000</v>
      </c>
      <c r="G1470" s="365" t="s">
        <v>129</v>
      </c>
      <c r="I1470" s="54"/>
    </row>
    <row r="1471" spans="2:9" s="338" customFormat="1" hidden="1">
      <c r="B1471" s="633">
        <v>45078</v>
      </c>
      <c r="C1471" s="627" t="s">
        <v>9</v>
      </c>
      <c r="D1471" s="634"/>
      <c r="E1471" s="508" t="s">
        <v>128</v>
      </c>
      <c r="F1471" s="635">
        <v>30000</v>
      </c>
      <c r="G1471" s="628" t="s">
        <v>129</v>
      </c>
      <c r="I1471" s="54"/>
    </row>
    <row r="1472" spans="2:9" s="338" customFormat="1" hidden="1">
      <c r="B1472" s="636">
        <v>45078</v>
      </c>
      <c r="C1472" s="629" t="s">
        <v>9</v>
      </c>
      <c r="D1472" s="637"/>
      <c r="E1472" s="463" t="s">
        <v>128</v>
      </c>
      <c r="F1472" s="638">
        <v>80000</v>
      </c>
      <c r="G1472" s="630" t="s">
        <v>129</v>
      </c>
      <c r="I1472" s="54"/>
    </row>
    <row r="1473" spans="2:9" s="338" customFormat="1" hidden="1">
      <c r="B1473" s="636">
        <v>45081</v>
      </c>
      <c r="C1473" s="629" t="s">
        <v>9</v>
      </c>
      <c r="D1473" s="637"/>
      <c r="E1473" s="463" t="s">
        <v>128</v>
      </c>
      <c r="F1473" s="638">
        <v>10000</v>
      </c>
      <c r="G1473" s="630" t="s">
        <v>129</v>
      </c>
      <c r="I1473" s="54"/>
    </row>
    <row r="1474" spans="2:9" s="338" customFormat="1" hidden="1">
      <c r="B1474" s="636">
        <v>45082</v>
      </c>
      <c r="C1474" s="629" t="s">
        <v>9</v>
      </c>
      <c r="D1474" s="637"/>
      <c r="E1474" s="463" t="s">
        <v>128</v>
      </c>
      <c r="F1474" s="638">
        <v>100000</v>
      </c>
      <c r="G1474" s="630" t="s">
        <v>129</v>
      </c>
      <c r="I1474" s="54"/>
    </row>
    <row r="1475" spans="2:9" s="338" customFormat="1" hidden="1">
      <c r="B1475" s="636">
        <v>45082</v>
      </c>
      <c r="C1475" s="629" t="s">
        <v>9</v>
      </c>
      <c r="D1475" s="637"/>
      <c r="E1475" s="463" t="s">
        <v>128</v>
      </c>
      <c r="F1475" s="638">
        <v>250000</v>
      </c>
      <c r="G1475" s="630" t="s">
        <v>129</v>
      </c>
      <c r="I1475" s="54"/>
    </row>
    <row r="1476" spans="2:9" s="338" customFormat="1" hidden="1">
      <c r="B1476" s="636">
        <v>45084</v>
      </c>
      <c r="C1476" s="629" t="s">
        <v>9</v>
      </c>
      <c r="D1476" s="637"/>
      <c r="E1476" s="463" t="s">
        <v>128</v>
      </c>
      <c r="F1476" s="638">
        <v>495000</v>
      </c>
      <c r="G1476" s="630" t="s">
        <v>129</v>
      </c>
      <c r="I1476" s="54"/>
    </row>
    <row r="1477" spans="2:9" s="338" customFormat="1" hidden="1">
      <c r="B1477" s="636">
        <v>45086</v>
      </c>
      <c r="C1477" s="629" t="s">
        <v>9</v>
      </c>
      <c r="D1477" s="637"/>
      <c r="E1477" s="463" t="s">
        <v>128</v>
      </c>
      <c r="F1477" s="638">
        <v>20000</v>
      </c>
      <c r="G1477" s="630" t="s">
        <v>129</v>
      </c>
      <c r="I1477" s="54"/>
    </row>
    <row r="1478" spans="2:9" s="338" customFormat="1" hidden="1">
      <c r="B1478" s="636">
        <v>45086</v>
      </c>
      <c r="C1478" s="629" t="s">
        <v>9</v>
      </c>
      <c r="D1478" s="637"/>
      <c r="E1478" s="463" t="s">
        <v>128</v>
      </c>
      <c r="F1478" s="638">
        <v>20000</v>
      </c>
      <c r="G1478" s="630" t="s">
        <v>129</v>
      </c>
      <c r="I1478" s="54"/>
    </row>
    <row r="1479" spans="2:9" s="338" customFormat="1" hidden="1">
      <c r="B1479" s="636">
        <v>45086</v>
      </c>
      <c r="C1479" s="629" t="s">
        <v>9</v>
      </c>
      <c r="D1479" s="637"/>
      <c r="E1479" s="463" t="s">
        <v>128</v>
      </c>
      <c r="F1479" s="638">
        <v>10000</v>
      </c>
      <c r="G1479" s="630" t="s">
        <v>129</v>
      </c>
      <c r="I1479" s="54"/>
    </row>
    <row r="1480" spans="2:9" s="338" customFormat="1" hidden="1">
      <c r="B1480" s="636">
        <v>45086</v>
      </c>
      <c r="C1480" s="629" t="s">
        <v>9</v>
      </c>
      <c r="D1480" s="637"/>
      <c r="E1480" s="463" t="s">
        <v>128</v>
      </c>
      <c r="F1480" s="638">
        <v>20000</v>
      </c>
      <c r="G1480" s="630" t="s">
        <v>129</v>
      </c>
      <c r="I1480" s="54"/>
    </row>
    <row r="1481" spans="2:9" s="338" customFormat="1" hidden="1">
      <c r="B1481" s="636">
        <v>45089</v>
      </c>
      <c r="C1481" s="629" t="s">
        <v>9</v>
      </c>
      <c r="D1481" s="637"/>
      <c r="E1481" s="463" t="s">
        <v>128</v>
      </c>
      <c r="F1481" s="638">
        <v>30000</v>
      </c>
      <c r="G1481" s="630" t="s">
        <v>129</v>
      </c>
      <c r="I1481" s="54"/>
    </row>
    <row r="1482" spans="2:9" s="338" customFormat="1" hidden="1">
      <c r="B1482" s="636">
        <v>45089</v>
      </c>
      <c r="C1482" s="629" t="s">
        <v>9</v>
      </c>
      <c r="D1482" s="637"/>
      <c r="E1482" s="463" t="s">
        <v>128</v>
      </c>
      <c r="F1482" s="638">
        <v>10000</v>
      </c>
      <c r="G1482" s="630" t="s">
        <v>129</v>
      </c>
      <c r="I1482" s="54"/>
    </row>
    <row r="1483" spans="2:9" s="338" customFormat="1" hidden="1">
      <c r="B1483" s="636">
        <v>45089</v>
      </c>
      <c r="C1483" s="629" t="s">
        <v>9</v>
      </c>
      <c r="D1483" s="637"/>
      <c r="E1483" s="463" t="s">
        <v>128</v>
      </c>
      <c r="F1483" s="638">
        <v>10000</v>
      </c>
      <c r="G1483" s="630" t="s">
        <v>129</v>
      </c>
      <c r="I1483" s="54"/>
    </row>
    <row r="1484" spans="2:9" s="338" customFormat="1" hidden="1">
      <c r="B1484" s="636">
        <v>45091</v>
      </c>
      <c r="C1484" s="629" t="s">
        <v>9</v>
      </c>
      <c r="D1484" s="637"/>
      <c r="E1484" s="463" t="s">
        <v>128</v>
      </c>
      <c r="F1484" s="638">
        <v>80000</v>
      </c>
      <c r="G1484" s="630" t="s">
        <v>129</v>
      </c>
      <c r="I1484" s="54"/>
    </row>
    <row r="1485" spans="2:9" s="338" customFormat="1" hidden="1">
      <c r="B1485" s="636">
        <v>45092</v>
      </c>
      <c r="C1485" s="629" t="s">
        <v>9</v>
      </c>
      <c r="D1485" s="637"/>
      <c r="E1485" s="463" t="s">
        <v>128</v>
      </c>
      <c r="F1485" s="638">
        <v>50000</v>
      </c>
      <c r="G1485" s="630" t="s">
        <v>129</v>
      </c>
      <c r="I1485" s="54"/>
    </row>
    <row r="1486" spans="2:9" s="338" customFormat="1" hidden="1">
      <c r="B1486" s="636">
        <v>45094</v>
      </c>
      <c r="C1486" s="629" t="s">
        <v>9</v>
      </c>
      <c r="D1486" s="637"/>
      <c r="E1486" s="463" t="s">
        <v>128</v>
      </c>
      <c r="F1486" s="638">
        <v>3363</v>
      </c>
      <c r="G1486" s="630" t="s">
        <v>129</v>
      </c>
      <c r="I1486" s="54"/>
    </row>
    <row r="1487" spans="2:9" s="338" customFormat="1" hidden="1">
      <c r="B1487" s="636">
        <v>45095</v>
      </c>
      <c r="C1487" s="629" t="s">
        <v>9</v>
      </c>
      <c r="D1487" s="637"/>
      <c r="E1487" s="463" t="s">
        <v>128</v>
      </c>
      <c r="F1487" s="638">
        <v>30000</v>
      </c>
      <c r="G1487" s="630" t="s">
        <v>129</v>
      </c>
      <c r="I1487" s="54"/>
    </row>
    <row r="1488" spans="2:9" s="338" customFormat="1" hidden="1">
      <c r="B1488" s="636">
        <v>45096</v>
      </c>
      <c r="C1488" s="629" t="s">
        <v>9</v>
      </c>
      <c r="D1488" s="637"/>
      <c r="E1488" s="463" t="s">
        <v>128</v>
      </c>
      <c r="F1488" s="638">
        <v>1205000</v>
      </c>
      <c r="G1488" s="630" t="s">
        <v>129</v>
      </c>
      <c r="I1488" s="54"/>
    </row>
    <row r="1489" spans="2:9" s="338" customFormat="1" hidden="1">
      <c r="B1489" s="636">
        <v>45096</v>
      </c>
      <c r="C1489" s="629" t="s">
        <v>9</v>
      </c>
      <c r="D1489" s="637"/>
      <c r="E1489" s="463" t="s">
        <v>128</v>
      </c>
      <c r="F1489" s="638">
        <v>100000</v>
      </c>
      <c r="G1489" s="630" t="s">
        <v>129</v>
      </c>
      <c r="I1489" s="54"/>
    </row>
    <row r="1490" spans="2:9" s="338" customFormat="1" hidden="1">
      <c r="B1490" s="636">
        <v>45097</v>
      </c>
      <c r="C1490" s="629" t="s">
        <v>9</v>
      </c>
      <c r="D1490" s="637"/>
      <c r="E1490" s="463" t="s">
        <v>128</v>
      </c>
      <c r="F1490" s="638">
        <v>20000</v>
      </c>
      <c r="G1490" s="630" t="s">
        <v>129</v>
      </c>
      <c r="I1490" s="54"/>
    </row>
    <row r="1491" spans="2:9" s="338" customFormat="1" hidden="1">
      <c r="B1491" s="636">
        <v>45097</v>
      </c>
      <c r="C1491" s="629" t="s">
        <v>9</v>
      </c>
      <c r="D1491" s="637"/>
      <c r="E1491" s="463" t="s">
        <v>128</v>
      </c>
      <c r="F1491" s="638">
        <v>20000</v>
      </c>
      <c r="G1491" s="630" t="s">
        <v>129</v>
      </c>
      <c r="I1491" s="54"/>
    </row>
    <row r="1492" spans="2:9" s="338" customFormat="1" hidden="1">
      <c r="B1492" s="636">
        <v>45098</v>
      </c>
      <c r="C1492" s="629" t="s">
        <v>9</v>
      </c>
      <c r="D1492" s="637"/>
      <c r="E1492" s="463" t="s">
        <v>128</v>
      </c>
      <c r="F1492" s="638">
        <v>30000</v>
      </c>
      <c r="G1492" s="630" t="s">
        <v>129</v>
      </c>
      <c r="I1492" s="54"/>
    </row>
    <row r="1493" spans="2:9" s="338" customFormat="1" hidden="1">
      <c r="B1493" s="636">
        <v>45099</v>
      </c>
      <c r="C1493" s="629" t="s">
        <v>9</v>
      </c>
      <c r="D1493" s="637"/>
      <c r="E1493" s="463" t="s">
        <v>128</v>
      </c>
      <c r="F1493" s="638">
        <v>200000</v>
      </c>
      <c r="G1493" s="630" t="s">
        <v>129</v>
      </c>
      <c r="I1493" s="54"/>
    </row>
    <row r="1494" spans="2:9" s="338" customFormat="1" hidden="1">
      <c r="B1494" s="636">
        <v>45100</v>
      </c>
      <c r="C1494" s="629" t="s">
        <v>9</v>
      </c>
      <c r="D1494" s="637"/>
      <c r="E1494" s="463" t="s">
        <v>128</v>
      </c>
      <c r="F1494" s="638">
        <v>70000</v>
      </c>
      <c r="G1494" s="630" t="s">
        <v>129</v>
      </c>
      <c r="I1494" s="54"/>
    </row>
    <row r="1495" spans="2:9" s="338" customFormat="1" hidden="1">
      <c r="B1495" s="636">
        <v>45100</v>
      </c>
      <c r="C1495" s="629" t="s">
        <v>9</v>
      </c>
      <c r="D1495" s="637"/>
      <c r="E1495" s="463" t="s">
        <v>128</v>
      </c>
      <c r="F1495" s="638">
        <v>8669</v>
      </c>
      <c r="G1495" s="630" t="s">
        <v>129</v>
      </c>
      <c r="I1495" s="54"/>
    </row>
    <row r="1496" spans="2:9" s="338" customFormat="1" hidden="1">
      <c r="B1496" s="636">
        <v>45103</v>
      </c>
      <c r="C1496" s="629" t="s">
        <v>9</v>
      </c>
      <c r="D1496" s="637"/>
      <c r="E1496" s="463" t="s">
        <v>128</v>
      </c>
      <c r="F1496" s="638">
        <v>30000</v>
      </c>
      <c r="G1496" s="630" t="s">
        <v>129</v>
      </c>
      <c r="I1496" s="54"/>
    </row>
    <row r="1497" spans="2:9" s="338" customFormat="1" hidden="1">
      <c r="B1497" s="636">
        <v>45103</v>
      </c>
      <c r="C1497" s="629" t="s">
        <v>9</v>
      </c>
      <c r="D1497" s="637"/>
      <c r="E1497" s="463" t="s">
        <v>128</v>
      </c>
      <c r="F1497" s="638">
        <v>50000</v>
      </c>
      <c r="G1497" s="630" t="s">
        <v>129</v>
      </c>
      <c r="I1497" s="54"/>
    </row>
    <row r="1498" spans="2:9" s="338" customFormat="1" hidden="1">
      <c r="B1498" s="636">
        <v>45104</v>
      </c>
      <c r="C1498" s="629" t="s">
        <v>9</v>
      </c>
      <c r="D1498" s="637"/>
      <c r="E1498" s="463" t="s">
        <v>128</v>
      </c>
      <c r="F1498" s="638">
        <v>50000</v>
      </c>
      <c r="G1498" s="630" t="s">
        <v>129</v>
      </c>
      <c r="I1498" s="54"/>
    </row>
    <row r="1499" spans="2:9" s="338" customFormat="1" hidden="1">
      <c r="B1499" s="636">
        <v>45105</v>
      </c>
      <c r="C1499" s="629" t="s">
        <v>9</v>
      </c>
      <c r="D1499" s="637"/>
      <c r="E1499" s="463" t="s">
        <v>128</v>
      </c>
      <c r="F1499" s="638">
        <v>30000</v>
      </c>
      <c r="G1499" s="630" t="s">
        <v>129</v>
      </c>
      <c r="I1499" s="54"/>
    </row>
    <row r="1500" spans="2:9" s="338" customFormat="1" hidden="1">
      <c r="B1500" s="636">
        <v>45105</v>
      </c>
      <c r="C1500" s="629" t="s">
        <v>9</v>
      </c>
      <c r="D1500" s="637"/>
      <c r="E1500" s="463" t="s">
        <v>128</v>
      </c>
      <c r="F1500" s="638">
        <v>1180000</v>
      </c>
      <c r="G1500" s="630" t="s">
        <v>129</v>
      </c>
      <c r="I1500" s="54"/>
    </row>
    <row r="1501" spans="2:9" s="338" customFormat="1" hidden="1">
      <c r="B1501" s="636">
        <v>45106</v>
      </c>
      <c r="C1501" s="629" t="s">
        <v>9</v>
      </c>
      <c r="D1501" s="637"/>
      <c r="E1501" s="463" t="s">
        <v>128</v>
      </c>
      <c r="F1501" s="638">
        <v>10000</v>
      </c>
      <c r="G1501" s="630" t="s">
        <v>129</v>
      </c>
      <c r="I1501" s="54"/>
    </row>
    <row r="1502" spans="2:9" s="338" customFormat="1" hidden="1">
      <c r="B1502" s="636">
        <v>45106</v>
      </c>
      <c r="C1502" s="629" t="s">
        <v>9</v>
      </c>
      <c r="D1502" s="637"/>
      <c r="E1502" s="463" t="s">
        <v>128</v>
      </c>
      <c r="F1502" s="638">
        <v>100000</v>
      </c>
      <c r="G1502" s="630" t="s">
        <v>129</v>
      </c>
      <c r="I1502" s="54"/>
    </row>
    <row r="1503" spans="2:9" s="338" customFormat="1" hidden="1">
      <c r="B1503" s="636">
        <v>45106</v>
      </c>
      <c r="C1503" s="629" t="s">
        <v>9</v>
      </c>
      <c r="D1503" s="637"/>
      <c r="E1503" s="463" t="s">
        <v>128</v>
      </c>
      <c r="F1503" s="638">
        <v>10000</v>
      </c>
      <c r="G1503" s="630" t="s">
        <v>129</v>
      </c>
      <c r="I1503" s="54"/>
    </row>
    <row r="1504" spans="2:9" s="338" customFormat="1" hidden="1">
      <c r="B1504" s="636">
        <v>45106</v>
      </c>
      <c r="C1504" s="629" t="s">
        <v>9</v>
      </c>
      <c r="D1504" s="637"/>
      <c r="E1504" s="463" t="s">
        <v>128</v>
      </c>
      <c r="F1504" s="638">
        <v>10000</v>
      </c>
      <c r="G1504" s="630" t="s">
        <v>129</v>
      </c>
      <c r="I1504" s="54"/>
    </row>
    <row r="1505" spans="2:9" s="338" customFormat="1" hidden="1">
      <c r="B1505" s="636">
        <v>45107</v>
      </c>
      <c r="C1505" s="629" t="s">
        <v>9</v>
      </c>
      <c r="D1505" s="637"/>
      <c r="E1505" s="463" t="s">
        <v>128</v>
      </c>
      <c r="F1505" s="638">
        <v>50000</v>
      </c>
      <c r="G1505" s="630" t="s">
        <v>129</v>
      </c>
      <c r="I1505" s="54"/>
    </row>
    <row r="1506" spans="2:9" s="338" customFormat="1" hidden="1">
      <c r="B1506" s="636">
        <v>45107</v>
      </c>
      <c r="C1506" s="629" t="s">
        <v>9</v>
      </c>
      <c r="D1506" s="637"/>
      <c r="E1506" s="463" t="s">
        <v>128</v>
      </c>
      <c r="F1506" s="638">
        <v>10000</v>
      </c>
      <c r="G1506" s="630" t="s">
        <v>129</v>
      </c>
      <c r="I1506" s="54"/>
    </row>
    <row r="1507" spans="2:9" s="338" customFormat="1" hidden="1">
      <c r="B1507" s="636">
        <v>45107</v>
      </c>
      <c r="C1507" s="629" t="s">
        <v>9</v>
      </c>
      <c r="D1507" s="637"/>
      <c r="E1507" s="463" t="s">
        <v>128</v>
      </c>
      <c r="F1507" s="638">
        <v>20000</v>
      </c>
      <c r="G1507" s="630" t="s">
        <v>129</v>
      </c>
      <c r="I1507" s="54"/>
    </row>
    <row r="1508" spans="2:9" s="338" customFormat="1" hidden="1">
      <c r="B1508" s="654">
        <v>45107</v>
      </c>
      <c r="C1508" s="629" t="s">
        <v>9</v>
      </c>
      <c r="D1508" s="637"/>
      <c r="E1508" s="463" t="s">
        <v>128</v>
      </c>
      <c r="F1508" s="655">
        <v>10000</v>
      </c>
      <c r="G1508" s="630" t="s">
        <v>129</v>
      </c>
      <c r="I1508" s="54"/>
    </row>
    <row r="1509" spans="2:9" s="338" customFormat="1" ht="17.25" hidden="1" thickBot="1">
      <c r="B1509" s="639">
        <v>45107</v>
      </c>
      <c r="C1509" s="631" t="s">
        <v>9</v>
      </c>
      <c r="D1509" s="640"/>
      <c r="E1509" s="632" t="s">
        <v>128</v>
      </c>
      <c r="F1509" s="641">
        <v>20000</v>
      </c>
      <c r="G1509" s="365" t="s">
        <v>129</v>
      </c>
      <c r="I1509" s="54"/>
    </row>
    <row r="1510" spans="2:9" s="338" customFormat="1" hidden="1">
      <c r="B1510" s="633">
        <v>45108</v>
      </c>
      <c r="C1510" s="627" t="s">
        <v>9</v>
      </c>
      <c r="D1510" s="634"/>
      <c r="E1510" s="508" t="s">
        <v>128</v>
      </c>
      <c r="F1510" s="635">
        <v>30000</v>
      </c>
      <c r="G1510" s="628" t="s">
        <v>129</v>
      </c>
      <c r="I1510" s="54"/>
    </row>
    <row r="1511" spans="2:9" s="338" customFormat="1" hidden="1">
      <c r="B1511" s="636">
        <v>45110</v>
      </c>
      <c r="C1511" s="629" t="s">
        <v>9</v>
      </c>
      <c r="D1511" s="637"/>
      <c r="E1511" s="463" t="s">
        <v>128</v>
      </c>
      <c r="F1511" s="638">
        <v>60000</v>
      </c>
      <c r="G1511" s="630" t="s">
        <v>129</v>
      </c>
      <c r="I1511" s="54"/>
    </row>
    <row r="1512" spans="2:9" s="338" customFormat="1" hidden="1">
      <c r="B1512" s="636">
        <v>45110</v>
      </c>
      <c r="C1512" s="629" t="s">
        <v>9</v>
      </c>
      <c r="D1512" s="637"/>
      <c r="E1512" s="463" t="s">
        <v>128</v>
      </c>
      <c r="F1512" s="638">
        <v>10000</v>
      </c>
      <c r="G1512" s="630" t="s">
        <v>129</v>
      </c>
      <c r="I1512" s="54"/>
    </row>
    <row r="1513" spans="2:9" s="338" customFormat="1" hidden="1">
      <c r="B1513" s="636">
        <v>45111</v>
      </c>
      <c r="C1513" s="629" t="s">
        <v>9</v>
      </c>
      <c r="D1513" s="637"/>
      <c r="E1513" s="463" t="s">
        <v>128</v>
      </c>
      <c r="F1513" s="638">
        <v>1100000</v>
      </c>
      <c r="G1513" s="630" t="s">
        <v>129</v>
      </c>
      <c r="I1513" s="54"/>
    </row>
    <row r="1514" spans="2:9" s="338" customFormat="1" hidden="1">
      <c r="B1514" s="636">
        <v>45112</v>
      </c>
      <c r="C1514" s="629" t="s">
        <v>9</v>
      </c>
      <c r="D1514" s="637"/>
      <c r="E1514" s="463" t="s">
        <v>128</v>
      </c>
      <c r="F1514" s="638">
        <v>100000</v>
      </c>
      <c r="G1514" s="630" t="s">
        <v>129</v>
      </c>
      <c r="I1514" s="54"/>
    </row>
    <row r="1515" spans="2:9" s="338" customFormat="1" hidden="1">
      <c r="B1515" s="636">
        <v>45112</v>
      </c>
      <c r="C1515" s="629" t="s">
        <v>9</v>
      </c>
      <c r="D1515" s="637"/>
      <c r="E1515" s="463" t="s">
        <v>128</v>
      </c>
      <c r="F1515" s="638">
        <v>250000</v>
      </c>
      <c r="G1515" s="630" t="s">
        <v>129</v>
      </c>
      <c r="I1515" s="54"/>
    </row>
    <row r="1516" spans="2:9" s="338" customFormat="1" hidden="1">
      <c r="B1516" s="636">
        <v>45113</v>
      </c>
      <c r="C1516" s="629" t="s">
        <v>9</v>
      </c>
      <c r="D1516" s="637"/>
      <c r="E1516" s="463" t="s">
        <v>128</v>
      </c>
      <c r="F1516" s="638">
        <v>20000</v>
      </c>
      <c r="G1516" s="630" t="s">
        <v>129</v>
      </c>
      <c r="I1516" s="54"/>
    </row>
    <row r="1517" spans="2:9" s="338" customFormat="1" hidden="1">
      <c r="B1517" s="636">
        <v>45114</v>
      </c>
      <c r="C1517" s="629" t="s">
        <v>9</v>
      </c>
      <c r="D1517" s="637"/>
      <c r="E1517" s="463" t="s">
        <v>128</v>
      </c>
      <c r="F1517" s="638">
        <v>475000</v>
      </c>
      <c r="G1517" s="630" t="s">
        <v>129</v>
      </c>
      <c r="I1517" s="54"/>
    </row>
    <row r="1518" spans="2:9" s="338" customFormat="1" hidden="1">
      <c r="B1518" s="636">
        <v>45117</v>
      </c>
      <c r="C1518" s="629" t="s">
        <v>9</v>
      </c>
      <c r="D1518" s="637"/>
      <c r="E1518" s="463" t="s">
        <v>128</v>
      </c>
      <c r="F1518" s="638">
        <v>50000</v>
      </c>
      <c r="G1518" s="630" t="s">
        <v>129</v>
      </c>
      <c r="I1518" s="54"/>
    </row>
    <row r="1519" spans="2:9" s="338" customFormat="1" hidden="1">
      <c r="B1519" s="636">
        <v>45117</v>
      </c>
      <c r="C1519" s="629" t="s">
        <v>9</v>
      </c>
      <c r="D1519" s="637"/>
      <c r="E1519" s="463" t="s">
        <v>128</v>
      </c>
      <c r="F1519" s="638">
        <v>10000</v>
      </c>
      <c r="G1519" s="630" t="s">
        <v>129</v>
      </c>
      <c r="I1519" s="54"/>
    </row>
    <row r="1520" spans="2:9" s="338" customFormat="1" hidden="1">
      <c r="B1520" s="636">
        <v>45117</v>
      </c>
      <c r="C1520" s="629" t="s">
        <v>9</v>
      </c>
      <c r="D1520" s="637"/>
      <c r="E1520" s="463" t="s">
        <v>128</v>
      </c>
      <c r="F1520" s="638">
        <v>20000</v>
      </c>
      <c r="G1520" s="630" t="s">
        <v>129</v>
      </c>
      <c r="I1520" s="54"/>
    </row>
    <row r="1521" spans="2:9" s="338" customFormat="1" hidden="1">
      <c r="B1521" s="636">
        <v>45117</v>
      </c>
      <c r="C1521" s="629" t="s">
        <v>9</v>
      </c>
      <c r="D1521" s="637"/>
      <c r="E1521" s="463" t="s">
        <v>128</v>
      </c>
      <c r="F1521" s="638">
        <v>10000</v>
      </c>
      <c r="G1521" s="630" t="s">
        <v>129</v>
      </c>
      <c r="I1521" s="54"/>
    </row>
    <row r="1522" spans="2:9" s="338" customFormat="1" hidden="1">
      <c r="B1522" s="636">
        <v>45117</v>
      </c>
      <c r="C1522" s="629" t="s">
        <v>9</v>
      </c>
      <c r="D1522" s="637"/>
      <c r="E1522" s="463" t="s">
        <v>128</v>
      </c>
      <c r="F1522" s="638">
        <v>20000</v>
      </c>
      <c r="G1522" s="630" t="s">
        <v>129</v>
      </c>
      <c r="I1522" s="54"/>
    </row>
    <row r="1523" spans="2:9" s="338" customFormat="1" hidden="1">
      <c r="B1523" s="636">
        <v>45118</v>
      </c>
      <c r="C1523" s="629" t="s">
        <v>9</v>
      </c>
      <c r="D1523" s="637"/>
      <c r="E1523" s="463" t="s">
        <v>128</v>
      </c>
      <c r="F1523" s="638">
        <v>30000</v>
      </c>
      <c r="G1523" s="630" t="s">
        <v>129</v>
      </c>
      <c r="I1523" s="54"/>
    </row>
    <row r="1524" spans="2:9" s="338" customFormat="1" hidden="1">
      <c r="B1524" s="636">
        <v>45119</v>
      </c>
      <c r="C1524" s="629" t="s">
        <v>9</v>
      </c>
      <c r="D1524" s="637"/>
      <c r="E1524" s="463" t="s">
        <v>128</v>
      </c>
      <c r="F1524" s="638">
        <v>80000</v>
      </c>
      <c r="G1524" s="630" t="s">
        <v>129</v>
      </c>
      <c r="I1524" s="54"/>
    </row>
    <row r="1525" spans="2:9" s="338" customFormat="1" hidden="1">
      <c r="B1525" s="636">
        <v>45124</v>
      </c>
      <c r="C1525" s="629" t="s">
        <v>9</v>
      </c>
      <c r="D1525" s="637"/>
      <c r="E1525" s="463" t="s">
        <v>128</v>
      </c>
      <c r="F1525" s="638">
        <v>50000</v>
      </c>
      <c r="G1525" s="630" t="s">
        <v>129</v>
      </c>
      <c r="I1525" s="54"/>
    </row>
    <row r="1526" spans="2:9" s="338" customFormat="1" hidden="1">
      <c r="B1526" s="636">
        <v>45124</v>
      </c>
      <c r="C1526" s="629" t="s">
        <v>9</v>
      </c>
      <c r="D1526" s="637"/>
      <c r="E1526" s="463" t="s">
        <v>128</v>
      </c>
      <c r="F1526" s="638">
        <v>1000000</v>
      </c>
      <c r="G1526" s="630" t="s">
        <v>129</v>
      </c>
      <c r="I1526" s="54"/>
    </row>
    <row r="1527" spans="2:9" s="338" customFormat="1" hidden="1">
      <c r="B1527" s="636">
        <v>45126</v>
      </c>
      <c r="C1527" s="629" t="s">
        <v>9</v>
      </c>
      <c r="D1527" s="637"/>
      <c r="E1527" s="463" t="s">
        <v>128</v>
      </c>
      <c r="F1527" s="638">
        <v>1215000</v>
      </c>
      <c r="G1527" s="630" t="s">
        <v>129</v>
      </c>
      <c r="I1527" s="54"/>
    </row>
    <row r="1528" spans="2:9" s="338" customFormat="1" hidden="1">
      <c r="B1528" s="636">
        <v>45127</v>
      </c>
      <c r="C1528" s="629" t="s">
        <v>9</v>
      </c>
      <c r="D1528" s="637"/>
      <c r="E1528" s="463" t="s">
        <v>128</v>
      </c>
      <c r="F1528" s="638">
        <v>20000</v>
      </c>
      <c r="G1528" s="630" t="s">
        <v>129</v>
      </c>
      <c r="I1528" s="54"/>
    </row>
    <row r="1529" spans="2:9" s="338" customFormat="1" hidden="1">
      <c r="B1529" s="636">
        <v>45127</v>
      </c>
      <c r="C1529" s="629" t="s">
        <v>9</v>
      </c>
      <c r="D1529" s="637"/>
      <c r="E1529" s="463" t="s">
        <v>128</v>
      </c>
      <c r="F1529" s="638">
        <v>20000</v>
      </c>
      <c r="G1529" s="630" t="s">
        <v>129</v>
      </c>
      <c r="I1529" s="54"/>
    </row>
    <row r="1530" spans="2:9" s="338" customFormat="1" hidden="1">
      <c r="B1530" s="636">
        <v>45131</v>
      </c>
      <c r="C1530" s="629" t="s">
        <v>9</v>
      </c>
      <c r="D1530" s="637"/>
      <c r="E1530" s="463" t="s">
        <v>128</v>
      </c>
      <c r="F1530" s="638">
        <v>280000</v>
      </c>
      <c r="G1530" s="630" t="s">
        <v>129</v>
      </c>
      <c r="I1530" s="54"/>
    </row>
    <row r="1531" spans="2:9" s="338" customFormat="1" hidden="1">
      <c r="B1531" s="636">
        <v>45131</v>
      </c>
      <c r="C1531" s="629" t="s">
        <v>9</v>
      </c>
      <c r="D1531" s="637"/>
      <c r="E1531" s="463" t="s">
        <v>128</v>
      </c>
      <c r="F1531" s="638">
        <v>100000</v>
      </c>
      <c r="G1531" s="630" t="s">
        <v>129</v>
      </c>
      <c r="I1531" s="54"/>
    </row>
    <row r="1532" spans="2:9" s="338" customFormat="1" hidden="1">
      <c r="B1532" s="636">
        <v>45133</v>
      </c>
      <c r="C1532" s="629" t="s">
        <v>9</v>
      </c>
      <c r="D1532" s="637"/>
      <c r="E1532" s="463" t="s">
        <v>128</v>
      </c>
      <c r="F1532" s="638">
        <v>30000</v>
      </c>
      <c r="G1532" s="630" t="s">
        <v>129</v>
      </c>
      <c r="I1532" s="54"/>
    </row>
    <row r="1533" spans="2:9" s="338" customFormat="1" hidden="1">
      <c r="B1533" s="636">
        <v>45133</v>
      </c>
      <c r="C1533" s="629" t="s">
        <v>9</v>
      </c>
      <c r="D1533" s="637"/>
      <c r="E1533" s="463" t="s">
        <v>128</v>
      </c>
      <c r="F1533" s="638">
        <v>50000</v>
      </c>
      <c r="G1533" s="630" t="s">
        <v>129</v>
      </c>
      <c r="I1533" s="54"/>
    </row>
    <row r="1534" spans="2:9" s="338" customFormat="1" hidden="1">
      <c r="B1534" s="636">
        <v>45133</v>
      </c>
      <c r="C1534" s="629" t="s">
        <v>9</v>
      </c>
      <c r="D1534" s="637"/>
      <c r="E1534" s="463" t="s">
        <v>128</v>
      </c>
      <c r="F1534" s="638">
        <v>10000</v>
      </c>
      <c r="G1534" s="630" t="s">
        <v>129</v>
      </c>
      <c r="I1534" s="54"/>
    </row>
    <row r="1535" spans="2:9" s="338" customFormat="1" hidden="1">
      <c r="B1535" s="636">
        <v>45133</v>
      </c>
      <c r="C1535" s="629" t="s">
        <v>9</v>
      </c>
      <c r="D1535" s="637"/>
      <c r="E1535" s="463" t="s">
        <v>128</v>
      </c>
      <c r="F1535" s="638">
        <v>10000</v>
      </c>
      <c r="G1535" s="630" t="s">
        <v>129</v>
      </c>
      <c r="I1535" s="54"/>
    </row>
    <row r="1536" spans="2:9" s="338" customFormat="1" hidden="1">
      <c r="B1536" s="636">
        <v>45133</v>
      </c>
      <c r="C1536" s="629" t="s">
        <v>9</v>
      </c>
      <c r="D1536" s="637"/>
      <c r="E1536" s="463" t="s">
        <v>128</v>
      </c>
      <c r="F1536" s="638">
        <v>10000</v>
      </c>
      <c r="G1536" s="630" t="s">
        <v>129</v>
      </c>
      <c r="I1536" s="54"/>
    </row>
    <row r="1537" spans="2:9" s="338" customFormat="1" hidden="1">
      <c r="B1537" s="636">
        <v>45134</v>
      </c>
      <c r="C1537" s="629" t="s">
        <v>9</v>
      </c>
      <c r="D1537" s="637"/>
      <c r="E1537" s="463" t="s">
        <v>128</v>
      </c>
      <c r="F1537" s="638">
        <v>50000</v>
      </c>
      <c r="G1537" s="630" t="s">
        <v>129</v>
      </c>
      <c r="I1537" s="54"/>
    </row>
    <row r="1538" spans="2:9" s="338" customFormat="1" hidden="1">
      <c r="B1538" s="636">
        <v>45134</v>
      </c>
      <c r="C1538" s="629" t="s">
        <v>9</v>
      </c>
      <c r="D1538" s="637"/>
      <c r="E1538" s="463" t="s">
        <v>128</v>
      </c>
      <c r="F1538" s="638">
        <v>1110000</v>
      </c>
      <c r="G1538" s="630" t="s">
        <v>129</v>
      </c>
      <c r="I1538" s="54"/>
    </row>
    <row r="1539" spans="2:9" s="338" customFormat="1" hidden="1">
      <c r="B1539" s="636">
        <v>45134</v>
      </c>
      <c r="C1539" s="629" t="s">
        <v>9</v>
      </c>
      <c r="D1539" s="637"/>
      <c r="E1539" s="463" t="s">
        <v>128</v>
      </c>
      <c r="F1539" s="638">
        <v>10000</v>
      </c>
      <c r="G1539" s="630" t="s">
        <v>129</v>
      </c>
      <c r="I1539" s="54"/>
    </row>
    <row r="1540" spans="2:9" s="338" customFormat="1" hidden="1">
      <c r="B1540" s="636">
        <v>45135</v>
      </c>
      <c r="C1540" s="629" t="s">
        <v>9</v>
      </c>
      <c r="D1540" s="637"/>
      <c r="E1540" s="463" t="s">
        <v>128</v>
      </c>
      <c r="F1540" s="638">
        <v>30000</v>
      </c>
      <c r="G1540" s="630" t="s">
        <v>129</v>
      </c>
      <c r="I1540" s="54"/>
    </row>
    <row r="1541" spans="2:9" s="338" customFormat="1" hidden="1">
      <c r="B1541" s="636">
        <v>45135</v>
      </c>
      <c r="C1541" s="629" t="s">
        <v>9</v>
      </c>
      <c r="D1541" s="637"/>
      <c r="E1541" s="463" t="s">
        <v>128</v>
      </c>
      <c r="F1541" s="638">
        <v>70000</v>
      </c>
      <c r="G1541" s="630" t="s">
        <v>129</v>
      </c>
      <c r="I1541" s="54"/>
    </row>
    <row r="1542" spans="2:9" s="338" customFormat="1" hidden="1">
      <c r="B1542" s="636">
        <v>45138</v>
      </c>
      <c r="C1542" s="629" t="s">
        <v>9</v>
      </c>
      <c r="D1542" s="637"/>
      <c r="E1542" s="463" t="s">
        <v>128</v>
      </c>
      <c r="F1542" s="638">
        <v>50000</v>
      </c>
      <c r="G1542" s="630" t="s">
        <v>129</v>
      </c>
      <c r="I1542" s="54"/>
    </row>
    <row r="1543" spans="2:9" s="338" customFormat="1" hidden="1">
      <c r="B1543" s="636">
        <v>45138</v>
      </c>
      <c r="C1543" s="629" t="s">
        <v>9</v>
      </c>
      <c r="D1543" s="637"/>
      <c r="E1543" s="463" t="s">
        <v>128</v>
      </c>
      <c r="F1543" s="638">
        <v>10000</v>
      </c>
      <c r="G1543" s="630" t="s">
        <v>129</v>
      </c>
      <c r="I1543" s="54"/>
    </row>
    <row r="1544" spans="2:9" s="338" customFormat="1" hidden="1">
      <c r="B1544" s="636">
        <v>45138</v>
      </c>
      <c r="C1544" s="629" t="s">
        <v>9</v>
      </c>
      <c r="D1544" s="637"/>
      <c r="E1544" s="463" t="s">
        <v>128</v>
      </c>
      <c r="F1544" s="638">
        <v>10000</v>
      </c>
      <c r="G1544" s="630" t="s">
        <v>129</v>
      </c>
      <c r="I1544" s="54"/>
    </row>
    <row r="1545" spans="2:9" s="338" customFormat="1" hidden="1">
      <c r="B1545" s="654">
        <v>45138</v>
      </c>
      <c r="C1545" s="629" t="s">
        <v>9</v>
      </c>
      <c r="D1545" s="637"/>
      <c r="E1545" s="463" t="s">
        <v>128</v>
      </c>
      <c r="F1545" s="655">
        <v>20000</v>
      </c>
      <c r="G1545" s="630" t="s">
        <v>129</v>
      </c>
      <c r="I1545" s="54"/>
    </row>
    <row r="1546" spans="2:9" s="338" customFormat="1" hidden="1">
      <c r="B1546" s="654">
        <v>45138</v>
      </c>
      <c r="C1546" s="629" t="s">
        <v>9</v>
      </c>
      <c r="D1546" s="637"/>
      <c r="E1546" s="463" t="s">
        <v>128</v>
      </c>
      <c r="F1546" s="655">
        <v>20000</v>
      </c>
      <c r="G1546" s="630" t="s">
        <v>129</v>
      </c>
      <c r="I1546" s="54"/>
    </row>
    <row r="1547" spans="2:9" s="338" customFormat="1" ht="17.25" hidden="1" thickBot="1">
      <c r="B1547" s="639">
        <v>45138</v>
      </c>
      <c r="C1547" s="631" t="s">
        <v>9</v>
      </c>
      <c r="D1547" s="640"/>
      <c r="E1547" s="632" t="s">
        <v>128</v>
      </c>
      <c r="F1547" s="641">
        <v>20000</v>
      </c>
      <c r="G1547" s="365" t="s">
        <v>129</v>
      </c>
      <c r="I1547" s="54"/>
    </row>
    <row r="1548" spans="2:9" s="338" customFormat="1" hidden="1">
      <c r="B1548" s="633">
        <v>45139</v>
      </c>
      <c r="C1548" s="627" t="s">
        <v>9</v>
      </c>
      <c r="D1548" s="634"/>
      <c r="E1548" s="508" t="s">
        <v>128</v>
      </c>
      <c r="F1548" s="635">
        <v>30000</v>
      </c>
      <c r="G1548" s="628" t="s">
        <v>129</v>
      </c>
      <c r="I1548" s="54"/>
    </row>
    <row r="1549" spans="2:9" s="338" customFormat="1" hidden="1">
      <c r="B1549" s="636">
        <v>45140</v>
      </c>
      <c r="C1549" s="629" t="s">
        <v>9</v>
      </c>
      <c r="D1549" s="637"/>
      <c r="E1549" s="463" t="s">
        <v>128</v>
      </c>
      <c r="F1549" s="638">
        <v>60000</v>
      </c>
      <c r="G1549" s="630" t="s">
        <v>129</v>
      </c>
      <c r="I1549" s="54"/>
    </row>
    <row r="1550" spans="2:9" s="338" customFormat="1" hidden="1">
      <c r="B1550" s="636">
        <v>45141</v>
      </c>
      <c r="C1550" s="629" t="s">
        <v>9</v>
      </c>
      <c r="D1550" s="637"/>
      <c r="E1550" s="463" t="s">
        <v>128</v>
      </c>
      <c r="F1550" s="638">
        <v>250000</v>
      </c>
      <c r="G1550" s="630" t="s">
        <v>129</v>
      </c>
      <c r="I1550" s="54"/>
    </row>
    <row r="1551" spans="2:9" s="338" customFormat="1" hidden="1">
      <c r="B1551" s="636">
        <v>45143</v>
      </c>
      <c r="C1551" s="629" t="s">
        <v>9</v>
      </c>
      <c r="D1551" s="637"/>
      <c r="E1551" s="463" t="s">
        <v>128</v>
      </c>
      <c r="F1551" s="638">
        <v>10000</v>
      </c>
      <c r="G1551" s="630" t="s">
        <v>129</v>
      </c>
      <c r="I1551" s="54"/>
    </row>
    <row r="1552" spans="2:9" s="338" customFormat="1" hidden="1">
      <c r="B1552" s="636">
        <v>45145</v>
      </c>
      <c r="C1552" s="629" t="s">
        <v>9</v>
      </c>
      <c r="D1552" s="637"/>
      <c r="E1552" s="463" t="s">
        <v>128</v>
      </c>
      <c r="F1552" s="638">
        <v>100000</v>
      </c>
      <c r="G1552" s="630" t="s">
        <v>129</v>
      </c>
      <c r="I1552" s="54"/>
    </row>
    <row r="1553" spans="2:9" s="338" customFormat="1" hidden="1">
      <c r="B1553" s="636">
        <v>45145</v>
      </c>
      <c r="C1553" s="629" t="s">
        <v>9</v>
      </c>
      <c r="D1553" s="637"/>
      <c r="E1553" s="463" t="s">
        <v>128</v>
      </c>
      <c r="F1553" s="638">
        <v>20000</v>
      </c>
      <c r="G1553" s="630" t="s">
        <v>129</v>
      </c>
      <c r="I1553" s="54"/>
    </row>
    <row r="1554" spans="2:9" s="338" customFormat="1" hidden="1">
      <c r="B1554" s="636">
        <v>45146</v>
      </c>
      <c r="C1554" s="629" t="s">
        <v>9</v>
      </c>
      <c r="D1554" s="637"/>
      <c r="E1554" s="463" t="s">
        <v>128</v>
      </c>
      <c r="F1554" s="638">
        <v>100000</v>
      </c>
      <c r="G1554" s="630" t="s">
        <v>129</v>
      </c>
      <c r="I1554" s="54"/>
    </row>
    <row r="1555" spans="2:9" s="338" customFormat="1" hidden="1">
      <c r="B1555" s="636">
        <v>45146</v>
      </c>
      <c r="C1555" s="629" t="s">
        <v>9</v>
      </c>
      <c r="D1555" s="637"/>
      <c r="E1555" s="463" t="s">
        <v>128</v>
      </c>
      <c r="F1555" s="638">
        <v>50000</v>
      </c>
      <c r="G1555" s="630" t="s">
        <v>129</v>
      </c>
      <c r="I1555" s="54"/>
    </row>
    <row r="1556" spans="2:9" s="338" customFormat="1" hidden="1">
      <c r="B1556" s="636">
        <v>45147</v>
      </c>
      <c r="C1556" s="629" t="s">
        <v>9</v>
      </c>
      <c r="D1556" s="637"/>
      <c r="E1556" s="463" t="s">
        <v>128</v>
      </c>
      <c r="F1556" s="638">
        <v>490000</v>
      </c>
      <c r="G1556" s="630" t="s">
        <v>129</v>
      </c>
      <c r="I1556" s="54"/>
    </row>
    <row r="1557" spans="2:9" s="338" customFormat="1" hidden="1">
      <c r="B1557" s="636">
        <v>45148</v>
      </c>
      <c r="C1557" s="629" t="s">
        <v>9</v>
      </c>
      <c r="D1557" s="637"/>
      <c r="E1557" s="463" t="s">
        <v>128</v>
      </c>
      <c r="F1557" s="638">
        <v>50000</v>
      </c>
      <c r="G1557" s="630" t="s">
        <v>129</v>
      </c>
      <c r="I1557" s="54"/>
    </row>
    <row r="1558" spans="2:9" s="338" customFormat="1" hidden="1">
      <c r="B1558" s="636">
        <v>45148</v>
      </c>
      <c r="C1558" s="629" t="s">
        <v>9</v>
      </c>
      <c r="D1558" s="637"/>
      <c r="E1558" s="463" t="s">
        <v>128</v>
      </c>
      <c r="F1558" s="638">
        <v>10000</v>
      </c>
      <c r="G1558" s="630" t="s">
        <v>129</v>
      </c>
      <c r="I1558" s="54"/>
    </row>
    <row r="1559" spans="2:9" s="338" customFormat="1" hidden="1">
      <c r="B1559" s="636">
        <v>45148</v>
      </c>
      <c r="C1559" s="629" t="s">
        <v>9</v>
      </c>
      <c r="D1559" s="637"/>
      <c r="E1559" s="463" t="s">
        <v>128</v>
      </c>
      <c r="F1559" s="638">
        <v>20000</v>
      </c>
      <c r="G1559" s="630" t="s">
        <v>129</v>
      </c>
      <c r="I1559" s="54"/>
    </row>
    <row r="1560" spans="2:9" s="338" customFormat="1" hidden="1">
      <c r="B1560" s="636">
        <v>45148</v>
      </c>
      <c r="C1560" s="629" t="s">
        <v>9</v>
      </c>
      <c r="D1560" s="637"/>
      <c r="E1560" s="463" t="s">
        <v>128</v>
      </c>
      <c r="F1560" s="638">
        <v>10000</v>
      </c>
      <c r="G1560" s="630" t="s">
        <v>129</v>
      </c>
      <c r="I1560" s="54"/>
    </row>
    <row r="1561" spans="2:9" s="338" customFormat="1" hidden="1">
      <c r="B1561" s="636">
        <v>45149</v>
      </c>
      <c r="C1561" s="629" t="s">
        <v>9</v>
      </c>
      <c r="D1561" s="637"/>
      <c r="E1561" s="463" t="s">
        <v>128</v>
      </c>
      <c r="F1561" s="638">
        <v>30000</v>
      </c>
      <c r="G1561" s="630" t="s">
        <v>129</v>
      </c>
      <c r="I1561" s="54"/>
    </row>
    <row r="1562" spans="2:9" s="338" customFormat="1" hidden="1">
      <c r="B1562" s="636">
        <v>45149</v>
      </c>
      <c r="C1562" s="629" t="s">
        <v>9</v>
      </c>
      <c r="D1562" s="637"/>
      <c r="E1562" s="463" t="s">
        <v>128</v>
      </c>
      <c r="F1562" s="638">
        <v>1000000</v>
      </c>
      <c r="G1562" s="630" t="s">
        <v>129</v>
      </c>
      <c r="I1562" s="54"/>
    </row>
    <row r="1563" spans="2:9" s="338" customFormat="1" hidden="1">
      <c r="B1563" s="636">
        <v>45152</v>
      </c>
      <c r="C1563" s="629" t="s">
        <v>9</v>
      </c>
      <c r="D1563" s="637"/>
      <c r="E1563" s="463" t="s">
        <v>128</v>
      </c>
      <c r="F1563" s="638">
        <v>80000</v>
      </c>
      <c r="G1563" s="630" t="s">
        <v>129</v>
      </c>
      <c r="I1563" s="54"/>
    </row>
    <row r="1564" spans="2:9" s="338" customFormat="1" hidden="1">
      <c r="B1564" s="636">
        <v>45154</v>
      </c>
      <c r="C1564" s="629" t="s">
        <v>9</v>
      </c>
      <c r="D1564" s="637"/>
      <c r="E1564" s="463" t="s">
        <v>128</v>
      </c>
      <c r="F1564" s="638">
        <v>50000</v>
      </c>
      <c r="G1564" s="630" t="s">
        <v>129</v>
      </c>
      <c r="I1564" s="54"/>
    </row>
    <row r="1565" spans="2:9" s="338" customFormat="1" hidden="1">
      <c r="B1565" s="636">
        <v>45156</v>
      </c>
      <c r="C1565" s="629" t="s">
        <v>9</v>
      </c>
      <c r="D1565" s="637"/>
      <c r="E1565" s="463" t="s">
        <v>128</v>
      </c>
      <c r="F1565" s="638">
        <v>1195000</v>
      </c>
      <c r="G1565" s="630" t="s">
        <v>129</v>
      </c>
      <c r="I1565" s="54"/>
    </row>
    <row r="1566" spans="2:9" s="338" customFormat="1" hidden="1">
      <c r="B1566" s="636">
        <v>45159</v>
      </c>
      <c r="C1566" s="629" t="s">
        <v>9</v>
      </c>
      <c r="D1566" s="637"/>
      <c r="E1566" s="463" t="s">
        <v>128</v>
      </c>
      <c r="F1566" s="638">
        <v>20000</v>
      </c>
      <c r="G1566" s="630" t="s">
        <v>129</v>
      </c>
      <c r="I1566" s="54"/>
    </row>
    <row r="1567" spans="2:9" s="338" customFormat="1" hidden="1">
      <c r="B1567" s="636">
        <v>45159</v>
      </c>
      <c r="C1567" s="629" t="s">
        <v>9</v>
      </c>
      <c r="D1567" s="637"/>
      <c r="E1567" s="463" t="s">
        <v>128</v>
      </c>
      <c r="F1567" s="638">
        <v>20000</v>
      </c>
      <c r="G1567" s="630" t="s">
        <v>129</v>
      </c>
      <c r="I1567" s="54"/>
    </row>
    <row r="1568" spans="2:9" s="338" customFormat="1" hidden="1">
      <c r="B1568" s="636">
        <v>45159</v>
      </c>
      <c r="C1568" s="629" t="s">
        <v>9</v>
      </c>
      <c r="D1568" s="637"/>
      <c r="E1568" s="463" t="s">
        <v>128</v>
      </c>
      <c r="F1568" s="638">
        <v>100000</v>
      </c>
      <c r="G1568" s="630" t="s">
        <v>129</v>
      </c>
      <c r="I1568" s="54"/>
    </row>
    <row r="1569" spans="2:9" s="338" customFormat="1" hidden="1">
      <c r="B1569" s="636">
        <v>45159</v>
      </c>
      <c r="C1569" s="629" t="s">
        <v>9</v>
      </c>
      <c r="D1569" s="637"/>
      <c r="E1569" s="463" t="s">
        <v>128</v>
      </c>
      <c r="F1569" s="638">
        <v>30000</v>
      </c>
      <c r="G1569" s="630" t="s">
        <v>129</v>
      </c>
      <c r="I1569" s="54"/>
    </row>
    <row r="1570" spans="2:9" s="338" customFormat="1" hidden="1">
      <c r="B1570" s="636">
        <v>45159</v>
      </c>
      <c r="C1570" s="629" t="s">
        <v>9</v>
      </c>
      <c r="D1570" s="637"/>
      <c r="E1570" s="463" t="s">
        <v>128</v>
      </c>
      <c r="F1570" s="638">
        <v>10000</v>
      </c>
      <c r="G1570" s="630" t="s">
        <v>129</v>
      </c>
      <c r="I1570" s="54"/>
    </row>
    <row r="1571" spans="2:9" s="338" customFormat="1" hidden="1">
      <c r="B1571" s="636">
        <v>45161</v>
      </c>
      <c r="C1571" s="629" t="s">
        <v>9</v>
      </c>
      <c r="D1571" s="637"/>
      <c r="E1571" s="463" t="s">
        <v>128</v>
      </c>
      <c r="F1571" s="638">
        <v>270000</v>
      </c>
      <c r="G1571" s="630" t="s">
        <v>129</v>
      </c>
      <c r="I1571" s="54"/>
    </row>
    <row r="1572" spans="2:9" s="338" customFormat="1" hidden="1">
      <c r="B1572" s="636">
        <v>45162</v>
      </c>
      <c r="C1572" s="629" t="s">
        <v>9</v>
      </c>
      <c r="D1572" s="637"/>
      <c r="E1572" s="463" t="s">
        <v>128</v>
      </c>
      <c r="F1572" s="638">
        <v>20000</v>
      </c>
      <c r="G1572" s="630" t="s">
        <v>129</v>
      </c>
      <c r="I1572" s="54"/>
    </row>
    <row r="1573" spans="2:9" s="338" customFormat="1" hidden="1">
      <c r="B1573" s="636">
        <v>45163</v>
      </c>
      <c r="C1573" s="629" t="s">
        <v>9</v>
      </c>
      <c r="D1573" s="637"/>
      <c r="E1573" s="463" t="s">
        <v>128</v>
      </c>
      <c r="F1573" s="638">
        <v>10000</v>
      </c>
      <c r="G1573" s="630" t="s">
        <v>129</v>
      </c>
      <c r="I1573" s="54"/>
    </row>
    <row r="1574" spans="2:9" s="338" customFormat="1" hidden="1">
      <c r="B1574" s="636">
        <v>45166</v>
      </c>
      <c r="C1574" s="629" t="s">
        <v>9</v>
      </c>
      <c r="D1574" s="637"/>
      <c r="E1574" s="463" t="s">
        <v>128</v>
      </c>
      <c r="F1574" s="638">
        <v>30000</v>
      </c>
      <c r="G1574" s="630" t="s">
        <v>129</v>
      </c>
      <c r="I1574" s="54"/>
    </row>
    <row r="1575" spans="2:9" s="338" customFormat="1" hidden="1">
      <c r="B1575" s="636">
        <v>45166</v>
      </c>
      <c r="C1575" s="629" t="s">
        <v>9</v>
      </c>
      <c r="D1575" s="637"/>
      <c r="E1575" s="463" t="s">
        <v>128</v>
      </c>
      <c r="F1575" s="638">
        <v>50000</v>
      </c>
      <c r="G1575" s="630" t="s">
        <v>129</v>
      </c>
      <c r="I1575" s="54"/>
    </row>
    <row r="1576" spans="2:9" s="338" customFormat="1" hidden="1">
      <c r="B1576" s="636">
        <v>45166</v>
      </c>
      <c r="C1576" s="629" t="s">
        <v>9</v>
      </c>
      <c r="D1576" s="637"/>
      <c r="E1576" s="463" t="s">
        <v>128</v>
      </c>
      <c r="F1576" s="638">
        <v>1090000</v>
      </c>
      <c r="G1576" s="630" t="s">
        <v>129</v>
      </c>
      <c r="I1576" s="54"/>
    </row>
    <row r="1577" spans="2:9" s="338" customFormat="1" hidden="1">
      <c r="B1577" s="636">
        <v>45167</v>
      </c>
      <c r="C1577" s="629" t="s">
        <v>9</v>
      </c>
      <c r="D1577" s="637"/>
      <c r="E1577" s="463" t="s">
        <v>128</v>
      </c>
      <c r="F1577" s="638">
        <v>10000</v>
      </c>
      <c r="G1577" s="630" t="s">
        <v>129</v>
      </c>
      <c r="I1577" s="54"/>
    </row>
    <row r="1578" spans="2:9" s="338" customFormat="1" hidden="1">
      <c r="B1578" s="636">
        <v>45168</v>
      </c>
      <c r="C1578" s="629" t="s">
        <v>9</v>
      </c>
      <c r="D1578" s="637"/>
      <c r="E1578" s="463" t="s">
        <v>128</v>
      </c>
      <c r="F1578" s="638">
        <v>100000</v>
      </c>
      <c r="G1578" s="630" t="s">
        <v>129</v>
      </c>
      <c r="I1578" s="54"/>
    </row>
    <row r="1579" spans="2:9" s="338" customFormat="1" hidden="1">
      <c r="B1579" s="636">
        <v>45168</v>
      </c>
      <c r="C1579" s="629" t="s">
        <v>9</v>
      </c>
      <c r="D1579" s="637"/>
      <c r="E1579" s="463" t="s">
        <v>128</v>
      </c>
      <c r="F1579" s="638">
        <v>140000</v>
      </c>
      <c r="G1579" s="630" t="s">
        <v>129</v>
      </c>
      <c r="I1579" s="54"/>
    </row>
    <row r="1580" spans="2:9" s="338" customFormat="1" hidden="1">
      <c r="B1580" s="636">
        <v>45169</v>
      </c>
      <c r="C1580" s="629" t="s">
        <v>9</v>
      </c>
      <c r="D1580" s="637"/>
      <c r="E1580" s="463" t="s">
        <v>128</v>
      </c>
      <c r="F1580" s="638">
        <v>50000</v>
      </c>
      <c r="G1580" s="630" t="s">
        <v>129</v>
      </c>
      <c r="I1580" s="54"/>
    </row>
    <row r="1581" spans="2:9" s="338" customFormat="1" hidden="1">
      <c r="B1581" s="636">
        <v>45169</v>
      </c>
      <c r="C1581" s="629" t="s">
        <v>9</v>
      </c>
      <c r="D1581" s="637"/>
      <c r="E1581" s="463" t="s">
        <v>128</v>
      </c>
      <c r="F1581" s="638">
        <v>10000</v>
      </c>
      <c r="G1581" s="630" t="s">
        <v>129</v>
      </c>
      <c r="I1581" s="54"/>
    </row>
    <row r="1582" spans="2:9" s="338" customFormat="1" hidden="1">
      <c r="B1582" s="654">
        <v>45169</v>
      </c>
      <c r="C1582" s="629" t="s">
        <v>9</v>
      </c>
      <c r="D1582" s="637"/>
      <c r="E1582" s="463" t="s">
        <v>128</v>
      </c>
      <c r="F1582" s="655">
        <v>20000</v>
      </c>
      <c r="G1582" s="630" t="s">
        <v>129</v>
      </c>
      <c r="I1582" s="54"/>
    </row>
    <row r="1583" spans="2:9" s="338" customFormat="1" ht="17.25" hidden="1" thickBot="1">
      <c r="B1583" s="639">
        <v>45169</v>
      </c>
      <c r="C1583" s="631" t="s">
        <v>9</v>
      </c>
      <c r="D1583" s="640"/>
      <c r="E1583" s="632" t="s">
        <v>128</v>
      </c>
      <c r="F1583" s="641">
        <v>20000</v>
      </c>
      <c r="G1583" s="365" t="s">
        <v>129</v>
      </c>
      <c r="I1583" s="54"/>
    </row>
    <row r="1584" spans="2:9" s="338" customFormat="1" hidden="1">
      <c r="B1584" s="633">
        <v>45170</v>
      </c>
      <c r="C1584" s="627" t="s">
        <v>9</v>
      </c>
      <c r="D1584" s="634"/>
      <c r="E1584" s="508" t="s">
        <v>128</v>
      </c>
      <c r="F1584" s="635">
        <v>20000</v>
      </c>
      <c r="G1584" s="628" t="s">
        <v>129</v>
      </c>
      <c r="I1584" s="54"/>
    </row>
    <row r="1585" spans="2:9" s="338" customFormat="1" hidden="1">
      <c r="B1585" s="636">
        <v>45170</v>
      </c>
      <c r="C1585" s="629" t="s">
        <v>9</v>
      </c>
      <c r="D1585" s="637"/>
      <c r="E1585" s="463" t="s">
        <v>128</v>
      </c>
      <c r="F1585" s="638">
        <v>30000</v>
      </c>
      <c r="G1585" s="630" t="s">
        <v>129</v>
      </c>
      <c r="I1585" s="54"/>
    </row>
    <row r="1586" spans="2:9" s="338" customFormat="1" hidden="1">
      <c r="B1586" s="636">
        <v>45170</v>
      </c>
      <c r="C1586" s="629" t="s">
        <v>9</v>
      </c>
      <c r="D1586" s="637"/>
      <c r="E1586" s="463" t="s">
        <v>128</v>
      </c>
      <c r="F1586" s="638">
        <v>60000</v>
      </c>
      <c r="G1586" s="630" t="s">
        <v>129</v>
      </c>
      <c r="I1586" s="54"/>
    </row>
    <row r="1587" spans="2:9" s="338" customFormat="1" hidden="1">
      <c r="B1587" s="636">
        <v>45172</v>
      </c>
      <c r="C1587" s="629" t="s">
        <v>9</v>
      </c>
      <c r="D1587" s="637"/>
      <c r="E1587" s="463" t="s">
        <v>128</v>
      </c>
      <c r="F1587" s="638">
        <v>30000</v>
      </c>
      <c r="G1587" s="630" t="s">
        <v>129</v>
      </c>
      <c r="I1587" s="54"/>
    </row>
    <row r="1588" spans="2:9" s="338" customFormat="1" hidden="1">
      <c r="B1588" s="636">
        <v>45173</v>
      </c>
      <c r="C1588" s="629" t="s">
        <v>9</v>
      </c>
      <c r="D1588" s="637"/>
      <c r="E1588" s="463" t="s">
        <v>128</v>
      </c>
      <c r="F1588" s="638">
        <v>250000</v>
      </c>
      <c r="G1588" s="630" t="s">
        <v>129</v>
      </c>
      <c r="I1588" s="54"/>
    </row>
    <row r="1589" spans="2:9" s="338" customFormat="1" hidden="1">
      <c r="B1589" s="636">
        <v>45173</v>
      </c>
      <c r="C1589" s="629" t="s">
        <v>9</v>
      </c>
      <c r="D1589" s="637"/>
      <c r="E1589" s="463" t="s">
        <v>128</v>
      </c>
      <c r="F1589" s="638">
        <v>10000</v>
      </c>
      <c r="G1589" s="630" t="s">
        <v>129</v>
      </c>
      <c r="I1589" s="54"/>
    </row>
    <row r="1590" spans="2:9" s="338" customFormat="1" hidden="1">
      <c r="B1590" s="636">
        <v>45174</v>
      </c>
      <c r="C1590" s="629" t="s">
        <v>9</v>
      </c>
      <c r="D1590" s="637"/>
      <c r="E1590" s="463" t="s">
        <v>128</v>
      </c>
      <c r="F1590" s="638">
        <v>100000</v>
      </c>
      <c r="G1590" s="630" t="s">
        <v>129</v>
      </c>
      <c r="I1590" s="54"/>
    </row>
    <row r="1591" spans="2:9" s="338" customFormat="1" hidden="1">
      <c r="B1591" s="636">
        <v>45175</v>
      </c>
      <c r="C1591" s="629" t="s">
        <v>9</v>
      </c>
      <c r="D1591" s="637"/>
      <c r="E1591" s="463" t="s">
        <v>128</v>
      </c>
      <c r="F1591" s="638">
        <v>20000</v>
      </c>
      <c r="G1591" s="630" t="s">
        <v>129</v>
      </c>
      <c r="I1591" s="54"/>
    </row>
    <row r="1592" spans="2:9" s="338" customFormat="1" hidden="1">
      <c r="B1592" s="636">
        <v>45176</v>
      </c>
      <c r="C1592" s="629" t="s">
        <v>9</v>
      </c>
      <c r="D1592" s="637"/>
      <c r="E1592" s="463" t="s">
        <v>128</v>
      </c>
      <c r="F1592" s="638">
        <v>470000</v>
      </c>
      <c r="G1592" s="630" t="s">
        <v>129</v>
      </c>
      <c r="I1592" s="54"/>
    </row>
    <row r="1593" spans="2:9" s="338" customFormat="1" hidden="1">
      <c r="B1593" s="636">
        <v>45177</v>
      </c>
      <c r="C1593" s="629" t="s">
        <v>9</v>
      </c>
      <c r="D1593" s="637"/>
      <c r="E1593" s="463" t="s">
        <v>128</v>
      </c>
      <c r="F1593" s="638">
        <v>100000</v>
      </c>
      <c r="G1593" s="630" t="s">
        <v>129</v>
      </c>
      <c r="I1593" s="54"/>
    </row>
    <row r="1594" spans="2:9" s="338" customFormat="1" hidden="1">
      <c r="B1594" s="636">
        <v>45180</v>
      </c>
      <c r="C1594" s="629" t="s">
        <v>9</v>
      </c>
      <c r="D1594" s="637"/>
      <c r="E1594" s="463" t="s">
        <v>128</v>
      </c>
      <c r="F1594" s="638">
        <v>30000</v>
      </c>
      <c r="G1594" s="630" t="s">
        <v>129</v>
      </c>
      <c r="I1594" s="54"/>
    </row>
    <row r="1595" spans="2:9" s="338" customFormat="1" hidden="1">
      <c r="B1595" s="636">
        <v>45180</v>
      </c>
      <c r="C1595" s="629" t="s">
        <v>9</v>
      </c>
      <c r="D1595" s="637"/>
      <c r="E1595" s="463" t="s">
        <v>128</v>
      </c>
      <c r="F1595" s="638">
        <v>10000</v>
      </c>
      <c r="G1595" s="630" t="s">
        <v>129</v>
      </c>
      <c r="I1595" s="54"/>
    </row>
    <row r="1596" spans="2:9" s="338" customFormat="1" hidden="1">
      <c r="B1596" s="636">
        <v>45180</v>
      </c>
      <c r="C1596" s="629" t="s">
        <v>9</v>
      </c>
      <c r="D1596" s="637"/>
      <c r="E1596" s="463" t="s">
        <v>128</v>
      </c>
      <c r="F1596" s="638">
        <v>20000</v>
      </c>
      <c r="G1596" s="630" t="s">
        <v>129</v>
      </c>
      <c r="I1596" s="54"/>
    </row>
    <row r="1597" spans="2:9" s="338" customFormat="1" hidden="1">
      <c r="B1597" s="636">
        <v>45180</v>
      </c>
      <c r="C1597" s="629" t="s">
        <v>9</v>
      </c>
      <c r="D1597" s="637"/>
      <c r="E1597" s="463" t="s">
        <v>128</v>
      </c>
      <c r="F1597" s="638">
        <v>10000</v>
      </c>
      <c r="G1597" s="630" t="s">
        <v>129</v>
      </c>
      <c r="I1597" s="54"/>
    </row>
    <row r="1598" spans="2:9" s="338" customFormat="1" hidden="1">
      <c r="B1598" s="636">
        <v>45180</v>
      </c>
      <c r="C1598" s="629" t="s">
        <v>9</v>
      </c>
      <c r="D1598" s="637"/>
      <c r="E1598" s="463" t="s">
        <v>128</v>
      </c>
      <c r="F1598" s="638">
        <v>20000</v>
      </c>
      <c r="G1598" s="630" t="s">
        <v>129</v>
      </c>
      <c r="I1598" s="54"/>
    </row>
    <row r="1599" spans="2:9" s="338" customFormat="1" hidden="1">
      <c r="B1599" s="636">
        <v>45182</v>
      </c>
      <c r="C1599" s="629" t="s">
        <v>9</v>
      </c>
      <c r="D1599" s="637"/>
      <c r="E1599" s="463" t="s">
        <v>128</v>
      </c>
      <c r="F1599" s="638">
        <v>80000</v>
      </c>
      <c r="G1599" s="630" t="s">
        <v>129</v>
      </c>
      <c r="I1599" s="54"/>
    </row>
    <row r="1600" spans="2:9" s="338" customFormat="1" hidden="1">
      <c r="B1600" s="636">
        <v>45182</v>
      </c>
      <c r="C1600" s="629" t="s">
        <v>9</v>
      </c>
      <c r="D1600" s="637"/>
      <c r="E1600" s="463" t="s">
        <v>128</v>
      </c>
      <c r="F1600" s="638">
        <v>10000</v>
      </c>
      <c r="G1600" s="630" t="s">
        <v>129</v>
      </c>
      <c r="I1600" s="54"/>
    </row>
    <row r="1601" spans="2:9" s="338" customFormat="1" hidden="1">
      <c r="B1601" s="636">
        <v>45184</v>
      </c>
      <c r="C1601" s="629" t="s">
        <v>9</v>
      </c>
      <c r="D1601" s="637"/>
      <c r="E1601" s="463" t="s">
        <v>128</v>
      </c>
      <c r="F1601" s="638">
        <v>50000</v>
      </c>
      <c r="G1601" s="630" t="s">
        <v>129</v>
      </c>
      <c r="I1601" s="54"/>
    </row>
    <row r="1602" spans="2:9" s="338" customFormat="1" hidden="1">
      <c r="B1602" s="636">
        <v>45187</v>
      </c>
      <c r="C1602" s="629" t="s">
        <v>9</v>
      </c>
      <c r="D1602" s="637"/>
      <c r="E1602" s="463" t="s">
        <v>128</v>
      </c>
      <c r="F1602" s="638">
        <v>10000</v>
      </c>
      <c r="G1602" s="630" t="s">
        <v>129</v>
      </c>
      <c r="I1602" s="54"/>
    </row>
    <row r="1603" spans="2:9" s="338" customFormat="1" hidden="1">
      <c r="B1603" s="636">
        <v>45187</v>
      </c>
      <c r="C1603" s="629" t="s">
        <v>9</v>
      </c>
      <c r="D1603" s="637"/>
      <c r="E1603" s="463" t="s">
        <v>128</v>
      </c>
      <c r="F1603" s="638">
        <v>1195000</v>
      </c>
      <c r="G1603" s="630" t="s">
        <v>129</v>
      </c>
      <c r="I1603" s="54"/>
    </row>
    <row r="1604" spans="2:9" s="338" customFormat="1" hidden="1">
      <c r="B1604" s="636">
        <v>45188</v>
      </c>
      <c r="C1604" s="629" t="s">
        <v>9</v>
      </c>
      <c r="D1604" s="637"/>
      <c r="E1604" s="463" t="s">
        <v>128</v>
      </c>
      <c r="F1604" s="638">
        <v>100000</v>
      </c>
      <c r="G1604" s="630" t="s">
        <v>129</v>
      </c>
      <c r="I1604" s="54"/>
    </row>
    <row r="1605" spans="2:9" s="338" customFormat="1" hidden="1">
      <c r="B1605" s="636">
        <v>45189</v>
      </c>
      <c r="C1605" s="629" t="s">
        <v>9</v>
      </c>
      <c r="D1605" s="637"/>
      <c r="E1605" s="463" t="s">
        <v>128</v>
      </c>
      <c r="F1605" s="638">
        <v>20000</v>
      </c>
      <c r="G1605" s="630" t="s">
        <v>129</v>
      </c>
      <c r="I1605" s="54"/>
    </row>
    <row r="1606" spans="2:9" s="338" customFormat="1" hidden="1">
      <c r="B1606" s="636">
        <v>45189</v>
      </c>
      <c r="C1606" s="629" t="s">
        <v>9</v>
      </c>
      <c r="D1606" s="637"/>
      <c r="E1606" s="463" t="s">
        <v>128</v>
      </c>
      <c r="F1606" s="638">
        <v>20000</v>
      </c>
      <c r="G1606" s="630" t="s">
        <v>129</v>
      </c>
      <c r="I1606" s="54"/>
    </row>
    <row r="1607" spans="2:9" s="338" customFormat="1" hidden="1">
      <c r="B1607" s="636">
        <v>45189</v>
      </c>
      <c r="C1607" s="629" t="s">
        <v>9</v>
      </c>
      <c r="D1607" s="637"/>
      <c r="E1607" s="463" t="s">
        <v>128</v>
      </c>
      <c r="F1607" s="638">
        <v>40000</v>
      </c>
      <c r="G1607" s="630" t="s">
        <v>129</v>
      </c>
      <c r="I1607" s="54"/>
    </row>
    <row r="1608" spans="2:9" s="338" customFormat="1" hidden="1">
      <c r="B1608" s="636">
        <v>45191</v>
      </c>
      <c r="C1608" s="629" t="s">
        <v>9</v>
      </c>
      <c r="D1608" s="637"/>
      <c r="E1608" s="463" t="s">
        <v>128</v>
      </c>
      <c r="F1608" s="638">
        <v>200000</v>
      </c>
      <c r="G1608" s="630" t="s">
        <v>129</v>
      </c>
      <c r="I1608" s="54"/>
    </row>
    <row r="1609" spans="2:9" s="338" customFormat="1" hidden="1">
      <c r="B1609" s="636">
        <v>45191</v>
      </c>
      <c r="C1609" s="629" t="s">
        <v>9</v>
      </c>
      <c r="D1609" s="637"/>
      <c r="E1609" s="463" t="s">
        <v>128</v>
      </c>
      <c r="F1609" s="638">
        <v>100000</v>
      </c>
      <c r="G1609" s="630" t="s">
        <v>129</v>
      </c>
      <c r="I1609" s="54"/>
    </row>
    <row r="1610" spans="2:9" s="338" customFormat="1" hidden="1">
      <c r="B1610" s="636">
        <v>45193</v>
      </c>
      <c r="C1610" s="629" t="s">
        <v>9</v>
      </c>
      <c r="D1610" s="637"/>
      <c r="E1610" s="463" t="s">
        <v>128</v>
      </c>
      <c r="F1610" s="638">
        <v>30000</v>
      </c>
      <c r="G1610" s="630" t="s">
        <v>129</v>
      </c>
      <c r="I1610" s="54"/>
    </row>
    <row r="1611" spans="2:9" s="338" customFormat="1" hidden="1">
      <c r="B1611" s="636">
        <v>45194</v>
      </c>
      <c r="C1611" s="629" t="s">
        <v>9</v>
      </c>
      <c r="D1611" s="637"/>
      <c r="E1611" s="463" t="s">
        <v>128</v>
      </c>
      <c r="F1611" s="638">
        <v>90000</v>
      </c>
      <c r="G1611" s="630" t="s">
        <v>129</v>
      </c>
      <c r="I1611" s="54"/>
    </row>
    <row r="1612" spans="2:9" s="338" customFormat="1" hidden="1">
      <c r="B1612" s="636">
        <v>45196</v>
      </c>
      <c r="C1612" s="629" t="s">
        <v>9</v>
      </c>
      <c r="D1612" s="637"/>
      <c r="E1612" s="463" t="s">
        <v>128</v>
      </c>
      <c r="F1612" s="638">
        <v>100000</v>
      </c>
      <c r="G1612" s="630" t="s">
        <v>129</v>
      </c>
      <c r="I1612" s="54"/>
    </row>
    <row r="1613" spans="2:9" s="338" customFormat="1" hidden="1">
      <c r="B1613" s="636">
        <v>45196</v>
      </c>
      <c r="C1613" s="629" t="s">
        <v>9</v>
      </c>
      <c r="D1613" s="637"/>
      <c r="E1613" s="463" t="s">
        <v>128</v>
      </c>
      <c r="F1613" s="638">
        <v>50000</v>
      </c>
      <c r="G1613" s="630" t="s">
        <v>129</v>
      </c>
      <c r="I1613" s="54"/>
    </row>
    <row r="1614" spans="2:9" s="338" customFormat="1" hidden="1">
      <c r="B1614" s="636">
        <v>45196</v>
      </c>
      <c r="C1614" s="629" t="s">
        <v>9</v>
      </c>
      <c r="D1614" s="637"/>
      <c r="E1614" s="463" t="s">
        <v>128</v>
      </c>
      <c r="F1614" s="638">
        <v>1100000</v>
      </c>
      <c r="G1614" s="630" t="s">
        <v>129</v>
      </c>
      <c r="I1614" s="54"/>
    </row>
    <row r="1615" spans="2:9" s="338" customFormat="1" hidden="1">
      <c r="B1615" s="636">
        <v>45196</v>
      </c>
      <c r="C1615" s="629" t="s">
        <v>9</v>
      </c>
      <c r="D1615" s="637"/>
      <c r="E1615" s="463" t="s">
        <v>128</v>
      </c>
      <c r="F1615" s="638">
        <v>20000</v>
      </c>
      <c r="G1615" s="630" t="s">
        <v>129</v>
      </c>
      <c r="I1615" s="54"/>
    </row>
    <row r="1616" spans="2:9" s="338" customFormat="1" ht="17.25" hidden="1" thickBot="1">
      <c r="B1616" s="639">
        <v>45196</v>
      </c>
      <c r="C1616" s="631" t="s">
        <v>9</v>
      </c>
      <c r="D1616" s="640"/>
      <c r="E1616" s="632" t="s">
        <v>128</v>
      </c>
      <c r="F1616" s="641">
        <v>50000</v>
      </c>
      <c r="G1616" s="365" t="s">
        <v>129</v>
      </c>
      <c r="I1616" s="54"/>
    </row>
    <row r="1617" spans="2:9" s="338" customFormat="1" hidden="1">
      <c r="B1617" s="633">
        <v>45200</v>
      </c>
      <c r="C1617" s="627" t="s">
        <v>9</v>
      </c>
      <c r="D1617" s="634"/>
      <c r="E1617" s="508" t="s">
        <v>128</v>
      </c>
      <c r="F1617" s="635">
        <v>30000</v>
      </c>
      <c r="G1617" s="628" t="s">
        <v>129</v>
      </c>
      <c r="I1617" s="54"/>
    </row>
    <row r="1618" spans="2:9" s="338" customFormat="1" hidden="1">
      <c r="B1618" s="636">
        <v>45203</v>
      </c>
      <c r="C1618" s="629" t="s">
        <v>9</v>
      </c>
      <c r="D1618" s="637"/>
      <c r="E1618" s="463" t="s">
        <v>128</v>
      </c>
      <c r="F1618" s="638">
        <v>30000</v>
      </c>
      <c r="G1618" s="630" t="s">
        <v>129</v>
      </c>
      <c r="I1618" s="54"/>
    </row>
    <row r="1619" spans="2:9" s="338" customFormat="1" hidden="1">
      <c r="B1619" s="636">
        <v>45203</v>
      </c>
      <c r="C1619" s="629" t="s">
        <v>9</v>
      </c>
      <c r="D1619" s="637"/>
      <c r="E1619" s="463" t="s">
        <v>128</v>
      </c>
      <c r="F1619" s="638">
        <v>10000</v>
      </c>
      <c r="G1619" s="630" t="s">
        <v>129</v>
      </c>
      <c r="I1619" s="54"/>
    </row>
    <row r="1620" spans="2:9" s="338" customFormat="1" hidden="1">
      <c r="B1620" s="636">
        <v>45203</v>
      </c>
      <c r="C1620" s="629" t="s">
        <v>9</v>
      </c>
      <c r="D1620" s="637"/>
      <c r="E1620" s="463" t="s">
        <v>128</v>
      </c>
      <c r="F1620" s="638">
        <v>50000</v>
      </c>
      <c r="G1620" s="630" t="s">
        <v>129</v>
      </c>
      <c r="I1620" s="54"/>
    </row>
    <row r="1621" spans="2:9" s="338" customFormat="1" hidden="1">
      <c r="B1621" s="636">
        <v>45203</v>
      </c>
      <c r="C1621" s="629" t="s">
        <v>9</v>
      </c>
      <c r="D1621" s="637"/>
      <c r="E1621" s="463" t="s">
        <v>128</v>
      </c>
      <c r="F1621" s="638">
        <v>10000</v>
      </c>
      <c r="G1621" s="630" t="s">
        <v>129</v>
      </c>
      <c r="I1621" s="54"/>
    </row>
    <row r="1622" spans="2:9" s="338" customFormat="1" hidden="1">
      <c r="B1622" s="636">
        <v>45203</v>
      </c>
      <c r="C1622" s="629" t="s">
        <v>9</v>
      </c>
      <c r="D1622" s="637"/>
      <c r="E1622" s="463" t="s">
        <v>128</v>
      </c>
      <c r="F1622" s="638">
        <v>130000</v>
      </c>
      <c r="G1622" s="630" t="s">
        <v>129</v>
      </c>
      <c r="I1622" s="54"/>
    </row>
    <row r="1623" spans="2:9" s="338" customFormat="1" hidden="1">
      <c r="B1623" s="636">
        <v>45203</v>
      </c>
      <c r="C1623" s="629" t="s">
        <v>9</v>
      </c>
      <c r="D1623" s="637"/>
      <c r="E1623" s="463" t="s">
        <v>128</v>
      </c>
      <c r="F1623" s="638">
        <v>20000</v>
      </c>
      <c r="G1623" s="630" t="s">
        <v>129</v>
      </c>
      <c r="I1623" s="54"/>
    </row>
    <row r="1624" spans="2:9" s="338" customFormat="1" hidden="1">
      <c r="B1624" s="636">
        <v>45204</v>
      </c>
      <c r="C1624" s="629" t="s">
        <v>9</v>
      </c>
      <c r="D1624" s="637"/>
      <c r="E1624" s="463" t="s">
        <v>128</v>
      </c>
      <c r="F1624" s="638">
        <v>100000</v>
      </c>
      <c r="G1624" s="630" t="s">
        <v>129</v>
      </c>
      <c r="I1624" s="54"/>
    </row>
    <row r="1625" spans="2:9" s="338" customFormat="1" hidden="1">
      <c r="B1625" s="636">
        <v>45204</v>
      </c>
      <c r="C1625" s="629" t="s">
        <v>9</v>
      </c>
      <c r="D1625" s="637"/>
      <c r="E1625" s="463" t="s">
        <v>128</v>
      </c>
      <c r="F1625" s="638">
        <v>20000</v>
      </c>
      <c r="G1625" s="630" t="s">
        <v>129</v>
      </c>
      <c r="I1625" s="54"/>
    </row>
    <row r="1626" spans="2:9" s="338" customFormat="1" hidden="1">
      <c r="B1626" s="636">
        <v>45205</v>
      </c>
      <c r="C1626" s="629" t="s">
        <v>9</v>
      </c>
      <c r="D1626" s="637"/>
      <c r="E1626" s="463" t="s">
        <v>128</v>
      </c>
      <c r="F1626" s="638">
        <v>340000</v>
      </c>
      <c r="G1626" s="630" t="s">
        <v>129</v>
      </c>
      <c r="I1626" s="54"/>
    </row>
    <row r="1627" spans="2:9" s="338" customFormat="1" hidden="1">
      <c r="B1627" s="636">
        <v>45209</v>
      </c>
      <c r="C1627" s="629" t="s">
        <v>9</v>
      </c>
      <c r="D1627" s="637"/>
      <c r="E1627" s="463" t="s">
        <v>128</v>
      </c>
      <c r="F1627" s="638">
        <v>50000</v>
      </c>
      <c r="G1627" s="630" t="s">
        <v>129</v>
      </c>
      <c r="I1627" s="54"/>
    </row>
    <row r="1628" spans="2:9" s="338" customFormat="1" hidden="1">
      <c r="B1628" s="636">
        <v>45209</v>
      </c>
      <c r="C1628" s="629" t="s">
        <v>9</v>
      </c>
      <c r="D1628" s="637"/>
      <c r="E1628" s="463" t="s">
        <v>128</v>
      </c>
      <c r="F1628" s="638">
        <v>10000</v>
      </c>
      <c r="G1628" s="630" t="s">
        <v>129</v>
      </c>
      <c r="I1628" s="54"/>
    </row>
    <row r="1629" spans="2:9" s="338" customFormat="1" hidden="1">
      <c r="B1629" s="636">
        <v>45209</v>
      </c>
      <c r="C1629" s="629" t="s">
        <v>9</v>
      </c>
      <c r="D1629" s="637"/>
      <c r="E1629" s="463" t="s">
        <v>128</v>
      </c>
      <c r="F1629" s="638">
        <v>20000</v>
      </c>
      <c r="G1629" s="630" t="s">
        <v>129</v>
      </c>
      <c r="I1629" s="54"/>
    </row>
    <row r="1630" spans="2:9" s="338" customFormat="1" hidden="1">
      <c r="B1630" s="636">
        <v>45209</v>
      </c>
      <c r="C1630" s="629" t="s">
        <v>9</v>
      </c>
      <c r="D1630" s="637"/>
      <c r="E1630" s="463" t="s">
        <v>128</v>
      </c>
      <c r="F1630" s="638">
        <v>10000</v>
      </c>
      <c r="G1630" s="630" t="s">
        <v>129</v>
      </c>
      <c r="I1630" s="54"/>
    </row>
    <row r="1631" spans="2:9" s="338" customFormat="1" hidden="1">
      <c r="B1631" s="636">
        <v>45209</v>
      </c>
      <c r="C1631" s="629" t="s">
        <v>9</v>
      </c>
      <c r="D1631" s="637"/>
      <c r="E1631" s="463" t="s">
        <v>128</v>
      </c>
      <c r="F1631" s="638">
        <v>470000</v>
      </c>
      <c r="G1631" s="630" t="s">
        <v>129</v>
      </c>
      <c r="I1631" s="54"/>
    </row>
    <row r="1632" spans="2:9" s="338" customFormat="1" hidden="1">
      <c r="B1632" s="636">
        <v>45210</v>
      </c>
      <c r="C1632" s="629" t="s">
        <v>9</v>
      </c>
      <c r="D1632" s="637"/>
      <c r="E1632" s="463" t="s">
        <v>128</v>
      </c>
      <c r="F1632" s="638">
        <v>30000</v>
      </c>
      <c r="G1632" s="630" t="s">
        <v>129</v>
      </c>
      <c r="I1632" s="54"/>
    </row>
    <row r="1633" spans="2:9" s="338" customFormat="1" hidden="1">
      <c r="B1633" s="636">
        <v>45211</v>
      </c>
      <c r="C1633" s="629" t="s">
        <v>9</v>
      </c>
      <c r="D1633" s="637"/>
      <c r="E1633" s="463" t="s">
        <v>128</v>
      </c>
      <c r="F1633" s="638">
        <v>100000</v>
      </c>
      <c r="G1633" s="630" t="s">
        <v>129</v>
      </c>
      <c r="I1633" s="54"/>
    </row>
    <row r="1634" spans="2:9" s="338" customFormat="1" hidden="1">
      <c r="B1634" s="636">
        <v>45215</v>
      </c>
      <c r="C1634" s="629" t="s">
        <v>9</v>
      </c>
      <c r="D1634" s="637"/>
      <c r="E1634" s="463" t="s">
        <v>128</v>
      </c>
      <c r="F1634" s="638">
        <v>50000</v>
      </c>
      <c r="G1634" s="630" t="s">
        <v>129</v>
      </c>
      <c r="I1634" s="54"/>
    </row>
    <row r="1635" spans="2:9" s="338" customFormat="1" hidden="1">
      <c r="B1635" s="636">
        <v>45215</v>
      </c>
      <c r="C1635" s="629" t="s">
        <v>9</v>
      </c>
      <c r="D1635" s="637"/>
      <c r="E1635" s="463" t="s">
        <v>128</v>
      </c>
      <c r="F1635" s="638">
        <v>10000</v>
      </c>
      <c r="G1635" s="630" t="s">
        <v>129</v>
      </c>
      <c r="I1635" s="54"/>
    </row>
    <row r="1636" spans="2:9" s="338" customFormat="1" hidden="1">
      <c r="B1636" s="636">
        <v>45217</v>
      </c>
      <c r="C1636" s="629" t="s">
        <v>9</v>
      </c>
      <c r="D1636" s="637"/>
      <c r="E1636" s="463" t="s">
        <v>128</v>
      </c>
      <c r="F1636" s="638">
        <v>1195000</v>
      </c>
      <c r="G1636" s="630" t="s">
        <v>129</v>
      </c>
      <c r="I1636" s="54"/>
    </row>
    <row r="1637" spans="2:9" s="338" customFormat="1" hidden="1">
      <c r="B1637" s="636">
        <v>45218</v>
      </c>
      <c r="C1637" s="629" t="s">
        <v>9</v>
      </c>
      <c r="D1637" s="637"/>
      <c r="E1637" s="463" t="s">
        <v>128</v>
      </c>
      <c r="F1637" s="638">
        <v>30000</v>
      </c>
      <c r="G1637" s="630" t="s">
        <v>129</v>
      </c>
      <c r="I1637" s="54"/>
    </row>
    <row r="1638" spans="2:9" s="338" customFormat="1" hidden="1">
      <c r="B1638" s="636">
        <v>45218</v>
      </c>
      <c r="C1638" s="629" t="s">
        <v>9</v>
      </c>
      <c r="D1638" s="637"/>
      <c r="E1638" s="463" t="s">
        <v>128</v>
      </c>
      <c r="F1638" s="638">
        <v>100000</v>
      </c>
      <c r="G1638" s="630" t="s">
        <v>129</v>
      </c>
      <c r="I1638" s="54"/>
    </row>
    <row r="1639" spans="2:9" s="338" customFormat="1" hidden="1">
      <c r="B1639" s="636">
        <v>45219</v>
      </c>
      <c r="C1639" s="629" t="s">
        <v>9</v>
      </c>
      <c r="D1639" s="637"/>
      <c r="E1639" s="463" t="s">
        <v>128</v>
      </c>
      <c r="F1639" s="638">
        <v>20000</v>
      </c>
      <c r="G1639" s="630" t="s">
        <v>129</v>
      </c>
      <c r="I1639" s="54"/>
    </row>
    <row r="1640" spans="2:9" s="338" customFormat="1" hidden="1">
      <c r="B1640" s="636">
        <v>45219</v>
      </c>
      <c r="C1640" s="629" t="s">
        <v>9</v>
      </c>
      <c r="D1640" s="637"/>
      <c r="E1640" s="463" t="s">
        <v>128</v>
      </c>
      <c r="F1640" s="638">
        <v>20000</v>
      </c>
      <c r="G1640" s="630" t="s">
        <v>129</v>
      </c>
      <c r="I1640" s="54"/>
    </row>
    <row r="1641" spans="2:9" s="338" customFormat="1" hidden="1">
      <c r="B1641" s="636">
        <v>45222</v>
      </c>
      <c r="C1641" s="629" t="s">
        <v>9</v>
      </c>
      <c r="D1641" s="637"/>
      <c r="E1641" s="463" t="s">
        <v>128</v>
      </c>
      <c r="F1641" s="638">
        <v>200000</v>
      </c>
      <c r="G1641" s="630" t="s">
        <v>129</v>
      </c>
      <c r="I1641" s="54"/>
    </row>
    <row r="1642" spans="2:9" s="338" customFormat="1" hidden="1">
      <c r="B1642" s="636">
        <v>45224</v>
      </c>
      <c r="C1642" s="629" t="s">
        <v>9</v>
      </c>
      <c r="D1642" s="637"/>
      <c r="E1642" s="463" t="s">
        <v>128</v>
      </c>
      <c r="F1642" s="638">
        <v>100000</v>
      </c>
      <c r="G1642" s="630" t="s">
        <v>129</v>
      </c>
      <c r="I1642" s="54"/>
    </row>
    <row r="1643" spans="2:9" s="338" customFormat="1" hidden="1">
      <c r="B1643" s="636">
        <v>45225</v>
      </c>
      <c r="C1643" s="629" t="s">
        <v>9</v>
      </c>
      <c r="D1643" s="637"/>
      <c r="E1643" s="463" t="s">
        <v>128</v>
      </c>
      <c r="F1643" s="638">
        <v>20000</v>
      </c>
      <c r="G1643" s="630" t="s">
        <v>129</v>
      </c>
      <c r="I1643" s="54"/>
    </row>
    <row r="1644" spans="2:9" s="338" customFormat="1" hidden="1">
      <c r="B1644" s="636">
        <v>45226</v>
      </c>
      <c r="C1644" s="629" t="s">
        <v>9</v>
      </c>
      <c r="D1644" s="637"/>
      <c r="E1644" s="463" t="s">
        <v>128</v>
      </c>
      <c r="F1644" s="638">
        <v>50000</v>
      </c>
      <c r="G1644" s="630" t="s">
        <v>129</v>
      </c>
      <c r="I1644" s="54"/>
    </row>
    <row r="1645" spans="2:9" s="338" customFormat="1" hidden="1">
      <c r="B1645" s="636">
        <v>45226</v>
      </c>
      <c r="C1645" s="629" t="s">
        <v>9</v>
      </c>
      <c r="D1645" s="637"/>
      <c r="E1645" s="463" t="s">
        <v>128</v>
      </c>
      <c r="F1645" s="638">
        <v>1030000</v>
      </c>
      <c r="G1645" s="630" t="s">
        <v>129</v>
      </c>
      <c r="I1645" s="54"/>
    </row>
    <row r="1646" spans="2:9" s="338" customFormat="1" hidden="1">
      <c r="B1646" s="636">
        <v>45229</v>
      </c>
      <c r="C1646" s="629" t="s">
        <v>9</v>
      </c>
      <c r="D1646" s="637"/>
      <c r="E1646" s="463" t="s">
        <v>128</v>
      </c>
      <c r="F1646" s="638">
        <v>30000</v>
      </c>
      <c r="G1646" s="630" t="s">
        <v>129</v>
      </c>
      <c r="I1646" s="54"/>
    </row>
    <row r="1647" spans="2:9" s="338" customFormat="1" hidden="1">
      <c r="B1647" s="636">
        <v>45229</v>
      </c>
      <c r="C1647" s="629" t="s">
        <v>9</v>
      </c>
      <c r="D1647" s="637"/>
      <c r="E1647" s="463" t="s">
        <v>128</v>
      </c>
      <c r="F1647" s="638">
        <v>10000</v>
      </c>
      <c r="G1647" s="630" t="s">
        <v>129</v>
      </c>
      <c r="I1647" s="54"/>
    </row>
    <row r="1648" spans="2:9" s="338" customFormat="1" hidden="1">
      <c r="B1648" s="636">
        <v>45229</v>
      </c>
      <c r="C1648" s="629" t="s">
        <v>9</v>
      </c>
      <c r="D1648" s="637"/>
      <c r="E1648" s="463" t="s">
        <v>128</v>
      </c>
      <c r="F1648" s="638">
        <v>130000</v>
      </c>
      <c r="G1648" s="630" t="s">
        <v>129</v>
      </c>
      <c r="I1648" s="54"/>
    </row>
    <row r="1649" spans="2:9" s="338" customFormat="1" hidden="1">
      <c r="B1649" s="636">
        <v>45230</v>
      </c>
      <c r="C1649" s="629" t="s">
        <v>9</v>
      </c>
      <c r="D1649" s="637"/>
      <c r="E1649" s="463" t="s">
        <v>128</v>
      </c>
      <c r="F1649" s="638">
        <v>10000</v>
      </c>
      <c r="G1649" s="630" t="s">
        <v>129</v>
      </c>
      <c r="I1649" s="54"/>
    </row>
    <row r="1650" spans="2:9" s="338" customFormat="1" hidden="1">
      <c r="B1650" s="636">
        <v>45230</v>
      </c>
      <c r="C1650" s="629" t="s">
        <v>9</v>
      </c>
      <c r="D1650" s="637"/>
      <c r="E1650" s="463" t="s">
        <v>128</v>
      </c>
      <c r="F1650" s="638">
        <v>50000</v>
      </c>
      <c r="G1650" s="630" t="s">
        <v>129</v>
      </c>
      <c r="I1650" s="54"/>
    </row>
    <row r="1651" spans="2:9" s="338" customFormat="1" hidden="1">
      <c r="B1651" s="636">
        <v>45230</v>
      </c>
      <c r="C1651" s="629" t="s">
        <v>9</v>
      </c>
      <c r="D1651" s="637"/>
      <c r="E1651" s="463" t="s">
        <v>128</v>
      </c>
      <c r="F1651" s="638">
        <v>10000</v>
      </c>
      <c r="G1651" s="630" t="s">
        <v>129</v>
      </c>
      <c r="I1651" s="54"/>
    </row>
    <row r="1652" spans="2:9" s="338" customFormat="1" hidden="1">
      <c r="B1652" s="636">
        <v>45230</v>
      </c>
      <c r="C1652" s="629" t="s">
        <v>9</v>
      </c>
      <c r="D1652" s="637"/>
      <c r="E1652" s="463" t="s">
        <v>128</v>
      </c>
      <c r="F1652" s="638">
        <v>20000</v>
      </c>
      <c r="G1652" s="630" t="s">
        <v>129</v>
      </c>
      <c r="I1652" s="54"/>
    </row>
    <row r="1653" spans="2:9" s="338" customFormat="1" hidden="1">
      <c r="B1653" s="636">
        <v>45230</v>
      </c>
      <c r="C1653" s="629" t="s">
        <v>9</v>
      </c>
      <c r="D1653" s="637"/>
      <c r="E1653" s="463" t="s">
        <v>128</v>
      </c>
      <c r="F1653" s="638">
        <v>100000</v>
      </c>
      <c r="G1653" s="630" t="s">
        <v>129</v>
      </c>
      <c r="I1653" s="54"/>
    </row>
    <row r="1654" spans="2:9" s="338" customFormat="1" hidden="1">
      <c r="B1654" s="636">
        <v>45230</v>
      </c>
      <c r="C1654" s="629" t="s">
        <v>9</v>
      </c>
      <c r="D1654" s="637"/>
      <c r="E1654" s="463" t="s">
        <v>128</v>
      </c>
      <c r="F1654" s="638">
        <v>10000</v>
      </c>
      <c r="G1654" s="630" t="s">
        <v>129</v>
      </c>
      <c r="I1654" s="54"/>
    </row>
    <row r="1655" spans="2:9" s="338" customFormat="1" ht="17.25" hidden="1" thickBot="1">
      <c r="B1655" s="639">
        <v>45230</v>
      </c>
      <c r="C1655" s="631" t="s">
        <v>9</v>
      </c>
      <c r="D1655" s="640"/>
      <c r="E1655" s="632" t="s">
        <v>128</v>
      </c>
      <c r="F1655" s="641">
        <v>20000</v>
      </c>
      <c r="G1655" s="365" t="s">
        <v>129</v>
      </c>
      <c r="I1655" s="54"/>
    </row>
    <row r="1656" spans="2:9" s="338" customFormat="1" hidden="1">
      <c r="B1656" s="633">
        <v>45231</v>
      </c>
      <c r="C1656" s="627" t="s">
        <v>9</v>
      </c>
      <c r="D1656" s="634"/>
      <c r="E1656" s="508" t="s">
        <v>128</v>
      </c>
      <c r="F1656" s="635">
        <v>30000</v>
      </c>
      <c r="G1656" s="628" t="s">
        <v>129</v>
      </c>
      <c r="I1656" s="54"/>
    </row>
    <row r="1657" spans="2:9" s="338" customFormat="1" hidden="1">
      <c r="B1657" s="636">
        <v>45231</v>
      </c>
      <c r="C1657" s="629" t="s">
        <v>9</v>
      </c>
      <c r="D1657" s="637"/>
      <c r="E1657" s="463" t="s">
        <v>128</v>
      </c>
      <c r="F1657" s="638">
        <v>70000</v>
      </c>
      <c r="G1657" s="630" t="s">
        <v>129</v>
      </c>
      <c r="I1657" s="54"/>
    </row>
    <row r="1658" spans="2:9" s="338" customFormat="1" hidden="1">
      <c r="B1658" s="636">
        <v>45233</v>
      </c>
      <c r="C1658" s="629" t="s">
        <v>9</v>
      </c>
      <c r="D1658" s="637"/>
      <c r="E1658" s="463" t="s">
        <v>128</v>
      </c>
      <c r="F1658" s="638">
        <v>250000</v>
      </c>
      <c r="G1658" s="630" t="s">
        <v>129</v>
      </c>
      <c r="I1658" s="54"/>
    </row>
    <row r="1659" spans="2:9" s="338" customFormat="1" hidden="1">
      <c r="B1659" s="636">
        <v>45235</v>
      </c>
      <c r="C1659" s="629" t="s">
        <v>9</v>
      </c>
      <c r="D1659" s="637"/>
      <c r="E1659" s="463" t="s">
        <v>128</v>
      </c>
      <c r="F1659" s="638">
        <v>10000</v>
      </c>
      <c r="G1659" s="630" t="s">
        <v>129</v>
      </c>
      <c r="I1659" s="54"/>
    </row>
    <row r="1660" spans="2:9" s="338" customFormat="1" hidden="1">
      <c r="B1660" s="636">
        <v>45235</v>
      </c>
      <c r="C1660" s="629" t="s">
        <v>9</v>
      </c>
      <c r="D1660" s="637"/>
      <c r="E1660" s="463" t="s">
        <v>128</v>
      </c>
      <c r="F1660" s="638">
        <v>10000</v>
      </c>
      <c r="G1660" s="630" t="s">
        <v>129</v>
      </c>
      <c r="I1660" s="54"/>
    </row>
    <row r="1661" spans="2:9" s="338" customFormat="1" hidden="1">
      <c r="B1661" s="636">
        <v>45236</v>
      </c>
      <c r="C1661" s="629" t="s">
        <v>9</v>
      </c>
      <c r="D1661" s="637"/>
      <c r="E1661" s="463" t="s">
        <v>128</v>
      </c>
      <c r="F1661" s="638">
        <v>100000</v>
      </c>
      <c r="G1661" s="630" t="s">
        <v>129</v>
      </c>
      <c r="I1661" s="54"/>
    </row>
    <row r="1662" spans="2:9" s="338" customFormat="1" hidden="1">
      <c r="B1662" s="636">
        <v>45236</v>
      </c>
      <c r="C1662" s="629" t="s">
        <v>9</v>
      </c>
      <c r="D1662" s="637"/>
      <c r="E1662" s="463" t="s">
        <v>128</v>
      </c>
      <c r="F1662" s="638">
        <v>20000</v>
      </c>
      <c r="G1662" s="630" t="s">
        <v>129</v>
      </c>
      <c r="I1662" s="54"/>
    </row>
    <row r="1663" spans="2:9" s="338" customFormat="1" hidden="1">
      <c r="B1663" s="636">
        <v>45237</v>
      </c>
      <c r="C1663" s="629" t="s">
        <v>9</v>
      </c>
      <c r="D1663" s="637"/>
      <c r="E1663" s="463" t="s">
        <v>128</v>
      </c>
      <c r="F1663" s="638">
        <v>10000</v>
      </c>
      <c r="G1663" s="630" t="s">
        <v>129</v>
      </c>
      <c r="I1663" s="54"/>
    </row>
    <row r="1664" spans="2:9" s="338" customFormat="1" hidden="1">
      <c r="B1664" s="636">
        <v>45238</v>
      </c>
      <c r="C1664" s="629" t="s">
        <v>9</v>
      </c>
      <c r="D1664" s="637"/>
      <c r="E1664" s="463" t="s">
        <v>128</v>
      </c>
      <c r="F1664" s="638">
        <v>490000</v>
      </c>
      <c r="G1664" s="630" t="s">
        <v>129</v>
      </c>
      <c r="I1664" s="54"/>
    </row>
    <row r="1665" spans="2:9" s="338" customFormat="1" hidden="1">
      <c r="B1665" s="636">
        <v>45239</v>
      </c>
      <c r="C1665" s="629" t="s">
        <v>9</v>
      </c>
      <c r="D1665" s="637"/>
      <c r="E1665" s="463" t="s">
        <v>128</v>
      </c>
      <c r="F1665" s="638">
        <v>20000</v>
      </c>
      <c r="G1665" s="630" t="s">
        <v>129</v>
      </c>
      <c r="I1665" s="54"/>
    </row>
    <row r="1666" spans="2:9" s="338" customFormat="1" hidden="1">
      <c r="B1666" s="636">
        <v>45240</v>
      </c>
      <c r="C1666" s="629" t="s">
        <v>9</v>
      </c>
      <c r="D1666" s="637"/>
      <c r="E1666" s="463" t="s">
        <v>128</v>
      </c>
      <c r="F1666" s="638">
        <v>50000</v>
      </c>
      <c r="G1666" s="630" t="s">
        <v>129</v>
      </c>
      <c r="I1666" s="54"/>
    </row>
    <row r="1667" spans="2:9" s="338" customFormat="1" hidden="1">
      <c r="B1667" s="636">
        <v>45240</v>
      </c>
      <c r="C1667" s="629" t="s">
        <v>9</v>
      </c>
      <c r="D1667" s="637"/>
      <c r="E1667" s="463" t="s">
        <v>128</v>
      </c>
      <c r="F1667" s="638">
        <v>10000</v>
      </c>
      <c r="G1667" s="630" t="s">
        <v>129</v>
      </c>
      <c r="I1667" s="54"/>
    </row>
    <row r="1668" spans="2:9" s="338" customFormat="1" hidden="1">
      <c r="B1668" s="636">
        <v>45240</v>
      </c>
      <c r="C1668" s="629" t="s">
        <v>9</v>
      </c>
      <c r="D1668" s="637"/>
      <c r="E1668" s="463" t="s">
        <v>128</v>
      </c>
      <c r="F1668" s="638">
        <v>20000</v>
      </c>
      <c r="G1668" s="630" t="s">
        <v>129</v>
      </c>
      <c r="I1668" s="54"/>
    </row>
    <row r="1669" spans="2:9" s="338" customFormat="1" hidden="1">
      <c r="B1669" s="636">
        <v>45240</v>
      </c>
      <c r="C1669" s="629" t="s">
        <v>9</v>
      </c>
      <c r="D1669" s="637"/>
      <c r="E1669" s="463" t="s">
        <v>128</v>
      </c>
      <c r="F1669" s="638">
        <v>10000</v>
      </c>
      <c r="G1669" s="630" t="s">
        <v>129</v>
      </c>
      <c r="I1669" s="54"/>
    </row>
    <row r="1670" spans="2:9" s="338" customFormat="1" hidden="1">
      <c r="B1670" s="636">
        <v>45240</v>
      </c>
      <c r="C1670" s="629" t="s">
        <v>9</v>
      </c>
      <c r="D1670" s="637"/>
      <c r="E1670" s="463" t="s">
        <v>128</v>
      </c>
      <c r="F1670" s="638">
        <v>10000</v>
      </c>
      <c r="G1670" s="630" t="s">
        <v>129</v>
      </c>
      <c r="I1670" s="54"/>
    </row>
    <row r="1671" spans="2:9" s="338" customFormat="1" hidden="1">
      <c r="B1671" s="636">
        <v>45243</v>
      </c>
      <c r="C1671" s="629" t="s">
        <v>9</v>
      </c>
      <c r="D1671" s="637"/>
      <c r="E1671" s="463" t="s">
        <v>128</v>
      </c>
      <c r="F1671" s="638">
        <v>30000</v>
      </c>
      <c r="G1671" s="630" t="s">
        <v>129</v>
      </c>
      <c r="I1671" s="54"/>
    </row>
    <row r="1672" spans="2:9" s="338" customFormat="1" hidden="1">
      <c r="B1672" s="636">
        <v>45243</v>
      </c>
      <c r="C1672" s="629" t="s">
        <v>9</v>
      </c>
      <c r="D1672" s="637"/>
      <c r="E1672" s="463" t="s">
        <v>128</v>
      </c>
      <c r="F1672" s="638">
        <v>80000</v>
      </c>
      <c r="G1672" s="630" t="s">
        <v>129</v>
      </c>
      <c r="I1672" s="54"/>
    </row>
    <row r="1673" spans="2:9" s="338" customFormat="1" hidden="1">
      <c r="B1673" s="636">
        <v>45243</v>
      </c>
      <c r="C1673" s="629" t="s">
        <v>9</v>
      </c>
      <c r="D1673" s="637"/>
      <c r="E1673" s="463" t="s">
        <v>128</v>
      </c>
      <c r="F1673" s="638">
        <v>10000</v>
      </c>
      <c r="G1673" s="630" t="s">
        <v>129</v>
      </c>
      <c r="I1673" s="54"/>
    </row>
    <row r="1674" spans="2:9" s="338" customFormat="1" hidden="1">
      <c r="B1674" s="636">
        <v>45245</v>
      </c>
      <c r="C1674" s="629" t="s">
        <v>9</v>
      </c>
      <c r="D1674" s="637"/>
      <c r="E1674" s="463" t="s">
        <v>128</v>
      </c>
      <c r="F1674" s="638">
        <v>50000</v>
      </c>
      <c r="G1674" s="630" t="s">
        <v>129</v>
      </c>
      <c r="I1674" s="54"/>
    </row>
    <row r="1675" spans="2:9" s="338" customFormat="1" hidden="1">
      <c r="B1675" s="636">
        <v>45246</v>
      </c>
      <c r="C1675" s="629" t="s">
        <v>9</v>
      </c>
      <c r="D1675" s="637"/>
      <c r="E1675" s="463" t="s">
        <v>128</v>
      </c>
      <c r="F1675" s="638">
        <v>500000</v>
      </c>
      <c r="G1675" s="630" t="s">
        <v>129</v>
      </c>
      <c r="I1675" s="54"/>
    </row>
    <row r="1676" spans="2:9" s="338" customFormat="1" hidden="1">
      <c r="B1676" s="636">
        <v>45247</v>
      </c>
      <c r="C1676" s="629" t="s">
        <v>9</v>
      </c>
      <c r="D1676" s="637"/>
      <c r="E1676" s="463" t="s">
        <v>128</v>
      </c>
      <c r="F1676" s="638">
        <v>1175000</v>
      </c>
      <c r="G1676" s="630" t="s">
        <v>129</v>
      </c>
      <c r="I1676" s="54"/>
    </row>
    <row r="1677" spans="2:9" s="338" customFormat="1" hidden="1">
      <c r="B1677" s="636">
        <v>45250</v>
      </c>
      <c r="C1677" s="629" t="s">
        <v>9</v>
      </c>
      <c r="D1677" s="637"/>
      <c r="E1677" s="463" t="s">
        <v>128</v>
      </c>
      <c r="F1677" s="638">
        <v>20000</v>
      </c>
      <c r="G1677" s="630" t="s">
        <v>129</v>
      </c>
      <c r="I1677" s="54"/>
    </row>
    <row r="1678" spans="2:9" s="338" customFormat="1" hidden="1">
      <c r="B1678" s="636">
        <v>45250</v>
      </c>
      <c r="C1678" s="629" t="s">
        <v>9</v>
      </c>
      <c r="D1678" s="637"/>
      <c r="E1678" s="463" t="s">
        <v>128</v>
      </c>
      <c r="F1678" s="638">
        <v>20000</v>
      </c>
      <c r="G1678" s="630" t="s">
        <v>129</v>
      </c>
      <c r="I1678" s="54"/>
    </row>
    <row r="1679" spans="2:9" s="338" customFormat="1" hidden="1">
      <c r="B1679" s="636">
        <v>45250</v>
      </c>
      <c r="C1679" s="629" t="s">
        <v>9</v>
      </c>
      <c r="D1679" s="637"/>
      <c r="E1679" s="463" t="s">
        <v>128</v>
      </c>
      <c r="F1679" s="638">
        <v>40000</v>
      </c>
      <c r="G1679" s="630" t="s">
        <v>129</v>
      </c>
      <c r="I1679" s="54"/>
    </row>
    <row r="1680" spans="2:9" s="338" customFormat="1" hidden="1">
      <c r="B1680" s="636">
        <v>45251</v>
      </c>
      <c r="C1680" s="629" t="s">
        <v>9</v>
      </c>
      <c r="D1680" s="637"/>
      <c r="E1680" s="463" t="s">
        <v>128</v>
      </c>
      <c r="F1680" s="638">
        <v>10000</v>
      </c>
      <c r="G1680" s="630" t="s">
        <v>129</v>
      </c>
      <c r="I1680" s="54"/>
    </row>
    <row r="1681" spans="2:9" s="338" customFormat="1" hidden="1">
      <c r="B1681" s="636">
        <v>45252</v>
      </c>
      <c r="C1681" s="629" t="s">
        <v>9</v>
      </c>
      <c r="D1681" s="637"/>
      <c r="E1681" s="463" t="s">
        <v>128</v>
      </c>
      <c r="F1681" s="638">
        <v>200000</v>
      </c>
      <c r="G1681" s="630" t="s">
        <v>129</v>
      </c>
      <c r="I1681" s="54"/>
    </row>
    <row r="1682" spans="2:9" s="338" customFormat="1" hidden="1">
      <c r="B1682" s="636">
        <v>45253</v>
      </c>
      <c r="C1682" s="629" t="s">
        <v>9</v>
      </c>
      <c r="D1682" s="637"/>
      <c r="E1682" s="463" t="s">
        <v>128</v>
      </c>
      <c r="F1682" s="638">
        <v>70000</v>
      </c>
      <c r="G1682" s="630" t="s">
        <v>129</v>
      </c>
      <c r="I1682" s="54"/>
    </row>
    <row r="1683" spans="2:9" s="338" customFormat="1" hidden="1">
      <c r="B1683" s="636">
        <v>45253</v>
      </c>
      <c r="C1683" s="629" t="s">
        <v>9</v>
      </c>
      <c r="D1683" s="637"/>
      <c r="E1683" s="463" t="s">
        <v>128</v>
      </c>
      <c r="F1683" s="638">
        <v>100000</v>
      </c>
      <c r="G1683" s="630" t="s">
        <v>129</v>
      </c>
      <c r="I1683" s="54"/>
    </row>
    <row r="1684" spans="2:9" s="338" customFormat="1" hidden="1">
      <c r="B1684" s="636">
        <v>45253</v>
      </c>
      <c r="C1684" s="629" t="s">
        <v>9</v>
      </c>
      <c r="D1684" s="637"/>
      <c r="E1684" s="463" t="s">
        <v>128</v>
      </c>
      <c r="F1684" s="638">
        <v>10000</v>
      </c>
      <c r="G1684" s="630" t="s">
        <v>129</v>
      </c>
      <c r="I1684" s="54"/>
    </row>
    <row r="1685" spans="2:9" s="338" customFormat="1" hidden="1">
      <c r="B1685" s="636">
        <v>45254</v>
      </c>
      <c r="C1685" s="629" t="s">
        <v>9</v>
      </c>
      <c r="D1685" s="637"/>
      <c r="E1685" s="463" t="s">
        <v>128</v>
      </c>
      <c r="F1685" s="638">
        <v>20000</v>
      </c>
      <c r="G1685" s="630" t="s">
        <v>129</v>
      </c>
      <c r="I1685" s="54"/>
    </row>
    <row r="1686" spans="2:9" s="338" customFormat="1" hidden="1">
      <c r="B1686" s="636">
        <v>45257</v>
      </c>
      <c r="C1686" s="629" t="s">
        <v>9</v>
      </c>
      <c r="D1686" s="637"/>
      <c r="E1686" s="463" t="s">
        <v>128</v>
      </c>
      <c r="F1686" s="638">
        <v>50000</v>
      </c>
      <c r="G1686" s="630" t="s">
        <v>129</v>
      </c>
      <c r="I1686" s="54"/>
    </row>
    <row r="1687" spans="2:9" s="338" customFormat="1" hidden="1">
      <c r="B1687" s="636">
        <v>45257</v>
      </c>
      <c r="C1687" s="629" t="s">
        <v>9</v>
      </c>
      <c r="D1687" s="637"/>
      <c r="E1687" s="463" t="s">
        <v>128</v>
      </c>
      <c r="F1687" s="638">
        <v>10000</v>
      </c>
      <c r="G1687" s="630" t="s">
        <v>129</v>
      </c>
      <c r="I1687" s="54"/>
    </row>
    <row r="1688" spans="2:9" s="338" customFormat="1" hidden="1">
      <c r="B1688" s="636">
        <v>45258</v>
      </c>
      <c r="C1688" s="629" t="s">
        <v>9</v>
      </c>
      <c r="D1688" s="637"/>
      <c r="E1688" s="463" t="s">
        <v>128</v>
      </c>
      <c r="F1688" s="638">
        <v>30000</v>
      </c>
      <c r="G1688" s="630" t="s">
        <v>129</v>
      </c>
      <c r="I1688" s="54"/>
    </row>
    <row r="1689" spans="2:9" s="338" customFormat="1" hidden="1">
      <c r="B1689" s="636">
        <v>45259</v>
      </c>
      <c r="C1689" s="629" t="s">
        <v>9</v>
      </c>
      <c r="D1689" s="637"/>
      <c r="E1689" s="463" t="s">
        <v>128</v>
      </c>
      <c r="F1689" s="638">
        <v>10000</v>
      </c>
      <c r="G1689" s="630" t="s">
        <v>129</v>
      </c>
      <c r="I1689" s="54"/>
    </row>
    <row r="1690" spans="2:9" s="338" customFormat="1" hidden="1">
      <c r="B1690" s="636">
        <v>45259</v>
      </c>
      <c r="C1690" s="629" t="s">
        <v>9</v>
      </c>
      <c r="D1690" s="637"/>
      <c r="E1690" s="463" t="s">
        <v>128</v>
      </c>
      <c r="F1690" s="638">
        <v>100000</v>
      </c>
      <c r="G1690" s="630" t="s">
        <v>129</v>
      </c>
      <c r="I1690" s="54"/>
    </row>
    <row r="1691" spans="2:9" s="338" customFormat="1" hidden="1">
      <c r="B1691" s="636">
        <v>45259</v>
      </c>
      <c r="C1691" s="629" t="s">
        <v>9</v>
      </c>
      <c r="D1691" s="637"/>
      <c r="E1691" s="463" t="s">
        <v>128</v>
      </c>
      <c r="F1691" s="638">
        <v>1140000</v>
      </c>
      <c r="G1691" s="630" t="s">
        <v>129</v>
      </c>
      <c r="I1691" s="54"/>
    </row>
    <row r="1692" spans="2:9" s="338" customFormat="1" hidden="1">
      <c r="B1692" s="636">
        <v>45260</v>
      </c>
      <c r="C1692" s="629" t="s">
        <v>9</v>
      </c>
      <c r="D1692" s="637"/>
      <c r="E1692" s="463" t="s">
        <v>128</v>
      </c>
      <c r="F1692" s="638">
        <v>50000</v>
      </c>
      <c r="G1692" s="630" t="s">
        <v>129</v>
      </c>
      <c r="I1692" s="54"/>
    </row>
    <row r="1693" spans="2:9" s="338" customFormat="1" hidden="1">
      <c r="B1693" s="636">
        <v>45260</v>
      </c>
      <c r="C1693" s="629" t="s">
        <v>9</v>
      </c>
      <c r="D1693" s="637"/>
      <c r="E1693" s="463" t="s">
        <v>128</v>
      </c>
      <c r="F1693" s="638">
        <v>10000</v>
      </c>
      <c r="G1693" s="630" t="s">
        <v>129</v>
      </c>
      <c r="I1693" s="54"/>
    </row>
    <row r="1694" spans="2:9" s="338" customFormat="1" hidden="1">
      <c r="B1694" s="636">
        <v>45260</v>
      </c>
      <c r="C1694" s="629" t="s">
        <v>9</v>
      </c>
      <c r="D1694" s="637"/>
      <c r="E1694" s="463" t="s">
        <v>128</v>
      </c>
      <c r="F1694" s="638">
        <v>20000</v>
      </c>
      <c r="G1694" s="630" t="s">
        <v>129</v>
      </c>
      <c r="I1694" s="54"/>
    </row>
    <row r="1695" spans="2:9" s="338" customFormat="1" hidden="1">
      <c r="B1695" s="844">
        <v>45260</v>
      </c>
      <c r="C1695" s="845" t="s">
        <v>9</v>
      </c>
      <c r="D1695" s="846"/>
      <c r="E1695" s="847" t="s">
        <v>128</v>
      </c>
      <c r="F1695" s="848">
        <v>10000</v>
      </c>
      <c r="G1695" s="849" t="s">
        <v>129</v>
      </c>
      <c r="I1695" s="54"/>
    </row>
    <row r="1696" spans="2:9" s="338" customFormat="1" ht="17.25" hidden="1" thickBot="1">
      <c r="B1696" s="639">
        <v>45260</v>
      </c>
      <c r="C1696" s="631" t="s">
        <v>9</v>
      </c>
      <c r="D1696" s="640"/>
      <c r="E1696" s="632" t="s">
        <v>128</v>
      </c>
      <c r="F1696" s="641">
        <v>20000</v>
      </c>
      <c r="G1696" s="365" t="s">
        <v>129</v>
      </c>
      <c r="I1696" s="54"/>
    </row>
    <row r="1697" spans="2:9" s="338" customFormat="1">
      <c r="B1697" s="633">
        <v>45261</v>
      </c>
      <c r="C1697" s="627" t="s">
        <v>9</v>
      </c>
      <c r="D1697" s="634"/>
      <c r="E1697" s="508" t="s">
        <v>128</v>
      </c>
      <c r="F1697" s="635">
        <v>30000</v>
      </c>
      <c r="G1697" s="628" t="s">
        <v>129</v>
      </c>
      <c r="I1697" s="54"/>
    </row>
    <row r="1698" spans="2:9" s="338" customFormat="1">
      <c r="B1698" s="636">
        <v>45264</v>
      </c>
      <c r="C1698" s="629" t="s">
        <v>9</v>
      </c>
      <c r="D1698" s="637"/>
      <c r="E1698" s="463" t="s">
        <v>128</v>
      </c>
      <c r="F1698" s="638">
        <v>10000</v>
      </c>
      <c r="G1698" s="630" t="s">
        <v>129</v>
      </c>
      <c r="I1698" s="54"/>
    </row>
    <row r="1699" spans="2:9" s="338" customFormat="1">
      <c r="B1699" s="636">
        <v>45264</v>
      </c>
      <c r="C1699" s="629" t="s">
        <v>9</v>
      </c>
      <c r="D1699" s="637"/>
      <c r="E1699" s="463" t="s">
        <v>128</v>
      </c>
      <c r="F1699" s="638">
        <v>310000</v>
      </c>
      <c r="G1699" s="630" t="s">
        <v>129</v>
      </c>
      <c r="I1699" s="54"/>
    </row>
    <row r="1700" spans="2:9" s="338" customFormat="1">
      <c r="B1700" s="636">
        <v>45265</v>
      </c>
      <c r="C1700" s="629" t="s">
        <v>9</v>
      </c>
      <c r="D1700" s="637"/>
      <c r="E1700" s="463" t="s">
        <v>128</v>
      </c>
      <c r="F1700" s="638">
        <v>100000</v>
      </c>
      <c r="G1700" s="630" t="s">
        <v>129</v>
      </c>
      <c r="I1700" s="54"/>
    </row>
    <row r="1701" spans="2:9" s="338" customFormat="1">
      <c r="B1701" s="636">
        <v>45265</v>
      </c>
      <c r="C1701" s="629" t="s">
        <v>9</v>
      </c>
      <c r="D1701" s="637"/>
      <c r="E1701" s="463" t="s">
        <v>128</v>
      </c>
      <c r="F1701" s="638">
        <v>20000</v>
      </c>
      <c r="G1701" s="630" t="s">
        <v>129</v>
      </c>
      <c r="I1701" s="54"/>
    </row>
    <row r="1702" spans="2:9" s="338" customFormat="1">
      <c r="B1702" s="636">
        <v>45266</v>
      </c>
      <c r="C1702" s="629" t="s">
        <v>9</v>
      </c>
      <c r="D1702" s="637"/>
      <c r="E1702" s="463" t="s">
        <v>128</v>
      </c>
      <c r="F1702" s="638">
        <v>20000</v>
      </c>
      <c r="G1702" s="630" t="s">
        <v>129</v>
      </c>
      <c r="I1702" s="54"/>
    </row>
    <row r="1703" spans="2:9" s="338" customFormat="1">
      <c r="B1703" s="636">
        <v>45266</v>
      </c>
      <c r="C1703" s="629" t="s">
        <v>9</v>
      </c>
      <c r="D1703" s="637"/>
      <c r="E1703" s="463" t="s">
        <v>128</v>
      </c>
      <c r="F1703" s="638">
        <v>30000</v>
      </c>
      <c r="G1703" s="630" t="s">
        <v>129</v>
      </c>
      <c r="I1703" s="54"/>
    </row>
    <row r="1704" spans="2:9" s="338" customFormat="1">
      <c r="B1704" s="636">
        <v>45267</v>
      </c>
      <c r="C1704" s="629" t="s">
        <v>9</v>
      </c>
      <c r="D1704" s="637"/>
      <c r="E1704" s="463" t="s">
        <v>128</v>
      </c>
      <c r="F1704" s="638">
        <v>470000</v>
      </c>
      <c r="G1704" s="630" t="s">
        <v>129</v>
      </c>
      <c r="I1704" s="54"/>
    </row>
    <row r="1705" spans="2:9" s="338" customFormat="1">
      <c r="B1705" s="636">
        <v>45270</v>
      </c>
      <c r="C1705" s="629" t="s">
        <v>9</v>
      </c>
      <c r="D1705" s="637"/>
      <c r="E1705" s="463" t="s">
        <v>128</v>
      </c>
      <c r="F1705" s="638">
        <v>10000</v>
      </c>
      <c r="G1705" s="630" t="s">
        <v>129</v>
      </c>
      <c r="I1705" s="54"/>
    </row>
    <row r="1706" spans="2:9" s="338" customFormat="1">
      <c r="B1706" s="636">
        <v>45271</v>
      </c>
      <c r="C1706" s="629" t="s">
        <v>9</v>
      </c>
      <c r="D1706" s="637"/>
      <c r="E1706" s="463" t="s">
        <v>128</v>
      </c>
      <c r="F1706" s="638">
        <v>50000</v>
      </c>
      <c r="G1706" s="630" t="s">
        <v>129</v>
      </c>
      <c r="I1706" s="54"/>
    </row>
    <row r="1707" spans="2:9" s="338" customFormat="1">
      <c r="B1707" s="636">
        <v>45271</v>
      </c>
      <c r="C1707" s="629" t="s">
        <v>9</v>
      </c>
      <c r="D1707" s="637"/>
      <c r="E1707" s="463" t="s">
        <v>128</v>
      </c>
      <c r="F1707" s="638">
        <v>10000</v>
      </c>
      <c r="G1707" s="630" t="s">
        <v>129</v>
      </c>
      <c r="I1707" s="54"/>
    </row>
    <row r="1708" spans="2:9" s="338" customFormat="1">
      <c r="B1708" s="636">
        <v>45271</v>
      </c>
      <c r="C1708" s="629" t="s">
        <v>9</v>
      </c>
      <c r="D1708" s="637"/>
      <c r="E1708" s="463" t="s">
        <v>128</v>
      </c>
      <c r="F1708" s="638">
        <v>30000</v>
      </c>
      <c r="G1708" s="630" t="s">
        <v>129</v>
      </c>
      <c r="I1708" s="54"/>
    </row>
    <row r="1709" spans="2:9" s="338" customFormat="1">
      <c r="B1709" s="636">
        <v>45271</v>
      </c>
      <c r="C1709" s="629" t="s">
        <v>9</v>
      </c>
      <c r="D1709" s="637"/>
      <c r="E1709" s="463" t="s">
        <v>128</v>
      </c>
      <c r="F1709" s="638">
        <v>10000</v>
      </c>
      <c r="G1709" s="630" t="s">
        <v>129</v>
      </c>
      <c r="I1709" s="54"/>
    </row>
    <row r="1710" spans="2:9" s="338" customFormat="1">
      <c r="B1710" s="636">
        <v>45271</v>
      </c>
      <c r="C1710" s="629" t="s">
        <v>9</v>
      </c>
      <c r="D1710" s="637"/>
      <c r="E1710" s="463" t="s">
        <v>128</v>
      </c>
      <c r="F1710" s="638">
        <v>20000</v>
      </c>
      <c r="G1710" s="630" t="s">
        <v>129</v>
      </c>
      <c r="I1710" s="54"/>
    </row>
    <row r="1711" spans="2:9" s="338" customFormat="1">
      <c r="B1711" s="636">
        <v>45271</v>
      </c>
      <c r="C1711" s="629" t="s">
        <v>9</v>
      </c>
      <c r="D1711" s="637"/>
      <c r="E1711" s="463" t="s">
        <v>128</v>
      </c>
      <c r="F1711" s="638">
        <v>10000</v>
      </c>
      <c r="G1711" s="630" t="s">
        <v>129</v>
      </c>
      <c r="I1711" s="54"/>
    </row>
    <row r="1712" spans="2:9" s="338" customFormat="1">
      <c r="B1712" s="636">
        <v>45271</v>
      </c>
      <c r="C1712" s="629" t="s">
        <v>9</v>
      </c>
      <c r="D1712" s="637"/>
      <c r="E1712" s="463" t="s">
        <v>128</v>
      </c>
      <c r="F1712" s="638">
        <v>20000</v>
      </c>
      <c r="G1712" s="630" t="s">
        <v>129</v>
      </c>
      <c r="I1712" s="54"/>
    </row>
    <row r="1713" spans="2:9" s="338" customFormat="1">
      <c r="B1713" s="636">
        <v>45273</v>
      </c>
      <c r="C1713" s="629" t="s">
        <v>9</v>
      </c>
      <c r="D1713" s="637"/>
      <c r="E1713" s="463" t="s">
        <v>128</v>
      </c>
      <c r="F1713" s="638">
        <v>80000</v>
      </c>
      <c r="G1713" s="630" t="s">
        <v>129</v>
      </c>
      <c r="I1713" s="54"/>
    </row>
    <row r="1714" spans="2:9" s="338" customFormat="1">
      <c r="B1714" s="636">
        <v>45275</v>
      </c>
      <c r="C1714" s="629" t="s">
        <v>9</v>
      </c>
      <c r="D1714" s="637"/>
      <c r="E1714" s="463" t="s">
        <v>128</v>
      </c>
      <c r="F1714" s="638">
        <v>10000</v>
      </c>
      <c r="G1714" s="630" t="s">
        <v>129</v>
      </c>
      <c r="I1714" s="54"/>
    </row>
    <row r="1715" spans="2:9" s="338" customFormat="1">
      <c r="B1715" s="636">
        <v>45275</v>
      </c>
      <c r="C1715" s="629" t="s">
        <v>9</v>
      </c>
      <c r="D1715" s="637"/>
      <c r="E1715" s="463" t="s">
        <v>128</v>
      </c>
      <c r="F1715" s="638">
        <v>50000</v>
      </c>
      <c r="G1715" s="630" t="s">
        <v>129</v>
      </c>
      <c r="I1715" s="54"/>
    </row>
    <row r="1716" spans="2:9" s="338" customFormat="1">
      <c r="B1716" s="636">
        <v>45275</v>
      </c>
      <c r="C1716" s="629" t="s">
        <v>9</v>
      </c>
      <c r="D1716" s="637"/>
      <c r="E1716" s="463" t="s">
        <v>128</v>
      </c>
      <c r="F1716" s="638">
        <v>10000</v>
      </c>
      <c r="G1716" s="630" t="s">
        <v>129</v>
      </c>
      <c r="I1716" s="54"/>
    </row>
    <row r="1717" spans="2:9" s="338" customFormat="1">
      <c r="B1717" s="636">
        <v>45276</v>
      </c>
      <c r="C1717" s="629" t="s">
        <v>9</v>
      </c>
      <c r="D1717" s="637"/>
      <c r="E1717" s="463" t="s">
        <v>128</v>
      </c>
      <c r="F1717" s="638">
        <v>1863</v>
      </c>
      <c r="G1717" s="630" t="s">
        <v>129</v>
      </c>
      <c r="I1717" s="54"/>
    </row>
    <row r="1718" spans="2:9" s="338" customFormat="1">
      <c r="B1718" s="636">
        <v>45278</v>
      </c>
      <c r="C1718" s="629" t="s">
        <v>9</v>
      </c>
      <c r="D1718" s="637"/>
      <c r="E1718" s="463" t="s">
        <v>128</v>
      </c>
      <c r="F1718" s="638">
        <v>1175000</v>
      </c>
      <c r="G1718" s="630" t="s">
        <v>129</v>
      </c>
      <c r="I1718" s="54"/>
    </row>
    <row r="1719" spans="2:9" s="338" customFormat="1">
      <c r="B1719" s="636">
        <v>45278</v>
      </c>
      <c r="C1719" s="629" t="s">
        <v>9</v>
      </c>
      <c r="D1719" s="637"/>
      <c r="E1719" s="463" t="s">
        <v>128</v>
      </c>
      <c r="F1719" s="638">
        <v>20000</v>
      </c>
      <c r="G1719" s="630" t="s">
        <v>129</v>
      </c>
      <c r="I1719" s="54"/>
    </row>
    <row r="1720" spans="2:9" s="338" customFormat="1">
      <c r="B1720" s="636">
        <v>45279</v>
      </c>
      <c r="C1720" s="629" t="s">
        <v>9</v>
      </c>
      <c r="D1720" s="637"/>
      <c r="E1720" s="463" t="s">
        <v>128</v>
      </c>
      <c r="F1720" s="638">
        <v>100000</v>
      </c>
      <c r="G1720" s="630" t="s">
        <v>129</v>
      </c>
      <c r="I1720" s="54"/>
    </row>
    <row r="1721" spans="2:9" s="338" customFormat="1">
      <c r="B1721" s="636">
        <v>45280</v>
      </c>
      <c r="C1721" s="629" t="s">
        <v>9</v>
      </c>
      <c r="D1721" s="637"/>
      <c r="E1721" s="463" t="s">
        <v>128</v>
      </c>
      <c r="F1721" s="638">
        <v>20000</v>
      </c>
      <c r="G1721" s="630" t="s">
        <v>129</v>
      </c>
      <c r="I1721" s="54"/>
    </row>
    <row r="1722" spans="2:9" s="338" customFormat="1">
      <c r="B1722" s="636">
        <v>45280</v>
      </c>
      <c r="C1722" s="629" t="s">
        <v>9</v>
      </c>
      <c r="D1722" s="637"/>
      <c r="E1722" s="463" t="s">
        <v>128</v>
      </c>
      <c r="F1722" s="638">
        <v>20000</v>
      </c>
      <c r="G1722" s="630" t="s">
        <v>129</v>
      </c>
      <c r="I1722" s="54"/>
    </row>
    <row r="1723" spans="2:9" s="338" customFormat="1">
      <c r="B1723" s="636">
        <v>45280</v>
      </c>
      <c r="C1723" s="629" t="s">
        <v>9</v>
      </c>
      <c r="D1723" s="637"/>
      <c r="E1723" s="463" t="s">
        <v>128</v>
      </c>
      <c r="F1723" s="638">
        <v>40000</v>
      </c>
      <c r="G1723" s="630" t="s">
        <v>129</v>
      </c>
      <c r="I1723" s="54"/>
    </row>
    <row r="1724" spans="2:9" s="338" customFormat="1">
      <c r="B1724" s="636">
        <v>45281</v>
      </c>
      <c r="C1724" s="629" t="s">
        <v>9</v>
      </c>
      <c r="D1724" s="637"/>
      <c r="E1724" s="463" t="s">
        <v>128</v>
      </c>
      <c r="F1724" s="638">
        <v>10000</v>
      </c>
      <c r="G1724" s="630" t="s">
        <v>129</v>
      </c>
      <c r="I1724" s="54"/>
    </row>
    <row r="1725" spans="2:9" s="338" customFormat="1">
      <c r="B1725" s="636">
        <v>45282</v>
      </c>
      <c r="C1725" s="629" t="s">
        <v>9</v>
      </c>
      <c r="D1725" s="637"/>
      <c r="E1725" s="463" t="s">
        <v>128</v>
      </c>
      <c r="F1725" s="638">
        <v>220000</v>
      </c>
      <c r="G1725" s="630" t="s">
        <v>129</v>
      </c>
      <c r="I1725" s="54"/>
    </row>
    <row r="1726" spans="2:9" s="338" customFormat="1">
      <c r="B1726" s="636">
        <v>45284</v>
      </c>
      <c r="C1726" s="629" t="s">
        <v>9</v>
      </c>
      <c r="D1726" s="637"/>
      <c r="E1726" s="463" t="s">
        <v>128</v>
      </c>
      <c r="F1726" s="638">
        <v>9791</v>
      </c>
      <c r="G1726" s="630" t="s">
        <v>129</v>
      </c>
      <c r="I1726" s="54"/>
    </row>
    <row r="1727" spans="2:9" s="338" customFormat="1">
      <c r="B1727" s="636">
        <v>45286</v>
      </c>
      <c r="C1727" s="629" t="s">
        <v>9</v>
      </c>
      <c r="D1727" s="637"/>
      <c r="E1727" s="463" t="s">
        <v>128</v>
      </c>
      <c r="F1727" s="638">
        <v>90000</v>
      </c>
      <c r="G1727" s="630" t="s">
        <v>129</v>
      </c>
      <c r="I1727" s="54"/>
    </row>
    <row r="1728" spans="2:9" s="338" customFormat="1">
      <c r="B1728" s="636">
        <v>45287</v>
      </c>
      <c r="C1728" s="629" t="s">
        <v>9</v>
      </c>
      <c r="D1728" s="637"/>
      <c r="E1728" s="463" t="s">
        <v>128</v>
      </c>
      <c r="F1728" s="638">
        <v>50000</v>
      </c>
      <c r="G1728" s="630" t="s">
        <v>129</v>
      </c>
      <c r="I1728" s="54"/>
    </row>
    <row r="1729" spans="2:9" s="338" customFormat="1">
      <c r="B1729" s="636">
        <v>45288</v>
      </c>
      <c r="C1729" s="629" t="s">
        <v>9</v>
      </c>
      <c r="D1729" s="637"/>
      <c r="E1729" s="463" t="s">
        <v>128</v>
      </c>
      <c r="F1729" s="638">
        <v>30000</v>
      </c>
      <c r="G1729" s="630" t="s">
        <v>129</v>
      </c>
      <c r="I1729" s="54"/>
    </row>
    <row r="1730" spans="2:9" s="338" customFormat="1">
      <c r="B1730" s="636">
        <v>45288</v>
      </c>
      <c r="C1730" s="629" t="s">
        <v>9</v>
      </c>
      <c r="D1730" s="637"/>
      <c r="E1730" s="463" t="s">
        <v>128</v>
      </c>
      <c r="F1730" s="638">
        <v>1135000</v>
      </c>
      <c r="G1730" s="630" t="s">
        <v>129</v>
      </c>
      <c r="I1730" s="54"/>
    </row>
    <row r="1731" spans="2:9" s="338" customFormat="1">
      <c r="B1731" s="636">
        <v>45289</v>
      </c>
      <c r="C1731" s="629" t="s">
        <v>9</v>
      </c>
      <c r="D1731" s="637"/>
      <c r="E1731" s="463" t="s">
        <v>128</v>
      </c>
      <c r="F1731" s="638">
        <v>10000</v>
      </c>
      <c r="G1731" s="630" t="s">
        <v>129</v>
      </c>
      <c r="I1731" s="54"/>
    </row>
    <row r="1732" spans="2:9" s="338" customFormat="1">
      <c r="B1732" s="636">
        <v>45289</v>
      </c>
      <c r="C1732" s="629" t="s">
        <v>9</v>
      </c>
      <c r="D1732" s="637"/>
      <c r="E1732" s="463" t="s">
        <v>128</v>
      </c>
      <c r="F1732" s="638">
        <v>20000</v>
      </c>
      <c r="G1732" s="630" t="s">
        <v>129</v>
      </c>
      <c r="I1732" s="54"/>
    </row>
    <row r="1733" spans="2:9" s="338" customFormat="1">
      <c r="B1733" s="636">
        <v>45289</v>
      </c>
      <c r="C1733" s="629" t="s">
        <v>9</v>
      </c>
      <c r="D1733" s="637"/>
      <c r="E1733" s="463" t="s">
        <v>128</v>
      </c>
      <c r="F1733" s="638">
        <v>10000</v>
      </c>
      <c r="G1733" s="630" t="s">
        <v>129</v>
      </c>
      <c r="I1733" s="54"/>
    </row>
    <row r="1734" spans="2:9" s="338" customFormat="1" ht="17.25" thickBot="1">
      <c r="B1734" s="639">
        <v>45290</v>
      </c>
      <c r="C1734" s="631" t="s">
        <v>776</v>
      </c>
      <c r="D1734" s="640"/>
      <c r="E1734" s="632" t="s">
        <v>784</v>
      </c>
      <c r="F1734" s="641">
        <v>100000</v>
      </c>
      <c r="G1734" s="365" t="s">
        <v>821</v>
      </c>
      <c r="I1734" s="54"/>
    </row>
  </sheetData>
  <mergeCells count="2">
    <mergeCell ref="B1:G1"/>
    <mergeCell ref="B2:G2"/>
  </mergeCells>
  <phoneticPr fontId="3" type="noConversion"/>
  <conditionalFormatting sqref="B372:B376">
    <cfRule type="timePeriod" dxfId="5" priority="4" timePeriod="lastWeek">
      <formula>AND(TODAY()-ROUNDDOWN(B372,0)&gt;=(WEEKDAY(TODAY())),TODAY()-ROUNDDOWN(B372,0)&lt;(WEEKDAY(TODAY())+7))</formula>
    </cfRule>
  </conditionalFormatting>
  <conditionalFormatting sqref="B373">
    <cfRule type="timePeriod" dxfId="4" priority="3" timePeriod="lastWeek">
      <formula>AND(TODAY()-ROUNDDOWN(B373,0)&gt;=(WEEKDAY(TODAY())),TODAY()-ROUNDDOWN(B373,0)&lt;(WEEKDAY(TODAY())+7))</formula>
    </cfRule>
  </conditionalFormatting>
  <conditionalFormatting sqref="B377:B382">
    <cfRule type="timePeriod" dxfId="3" priority="1" timePeriod="lastWeek">
      <formula>AND(TODAY()-ROUNDDOWN(B377,0)&gt;=(WEEKDAY(TODAY())),TODAY()-ROUNDDOWN(B377,0)&lt;(WEEKDAY(TODAY())+7))</formula>
    </cfRule>
  </conditionalFormatting>
  <printOptions horizontalCentered="1"/>
  <pageMargins left="0.51181102362204722" right="0.51181102362204722" top="0.31496062992125984" bottom="0.70866141732283472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"/>
  <sheetViews>
    <sheetView topLeftCell="A171" zoomScale="115" zoomScaleNormal="115" zoomScaleSheetLayoutView="100" workbookViewId="0">
      <selection activeCell="H186" sqref="H186"/>
    </sheetView>
  </sheetViews>
  <sheetFormatPr defaultRowHeight="16.5"/>
  <cols>
    <col min="1" max="1" width="9" style="338"/>
    <col min="2" max="2" width="14.75" style="52" customWidth="1"/>
    <col min="3" max="3" width="18.375" style="52" customWidth="1"/>
    <col min="4" max="4" width="16" style="54" customWidth="1"/>
    <col min="5" max="5" width="16" style="52" customWidth="1"/>
    <col min="6" max="6" width="22.75" customWidth="1"/>
    <col min="7" max="7" width="12.5" bestFit="1" customWidth="1"/>
    <col min="8" max="8" width="11.5" style="54" bestFit="1" customWidth="1"/>
    <col min="9" max="9" width="11.875" bestFit="1" customWidth="1"/>
    <col min="10" max="10" width="14.5" style="54" customWidth="1"/>
    <col min="11" max="11" width="17.625" customWidth="1"/>
  </cols>
  <sheetData>
    <row r="1" spans="1:12" ht="36.75" customHeight="1">
      <c r="B1" s="961" t="s">
        <v>69</v>
      </c>
      <c r="C1" s="961"/>
      <c r="D1" s="961"/>
      <c r="E1" s="961"/>
      <c r="F1" s="961"/>
      <c r="G1" s="20"/>
      <c r="H1" s="20"/>
      <c r="I1" s="55"/>
      <c r="J1" s="20"/>
      <c r="K1" s="20"/>
      <c r="L1" s="20"/>
    </row>
    <row r="2" spans="1:12" ht="22.5" customHeight="1" thickBot="1">
      <c r="B2" s="959" t="s">
        <v>122</v>
      </c>
      <c r="C2" s="960"/>
      <c r="D2" s="960"/>
      <c r="E2" s="960"/>
      <c r="F2" s="960"/>
      <c r="H2"/>
      <c r="J2"/>
    </row>
    <row r="3" spans="1:12" ht="18" customHeight="1" thickBot="1">
      <c r="B3" s="37" t="s">
        <v>76</v>
      </c>
      <c r="C3" s="38" t="s">
        <v>77</v>
      </c>
      <c r="D3" s="122" t="s">
        <v>74</v>
      </c>
      <c r="E3" s="38" t="s">
        <v>78</v>
      </c>
      <c r="F3" s="39" t="s">
        <v>75</v>
      </c>
      <c r="H3"/>
      <c r="J3"/>
    </row>
    <row r="4" spans="1:12" s="221" customFormat="1" hidden="1">
      <c r="A4" s="338"/>
      <c r="B4" s="289">
        <v>43836</v>
      </c>
      <c r="C4" s="292" t="s">
        <v>152</v>
      </c>
      <c r="D4" s="293">
        <v>55000</v>
      </c>
      <c r="E4" s="292" t="s">
        <v>153</v>
      </c>
      <c r="F4" s="294" t="s">
        <v>154</v>
      </c>
      <c r="H4" s="54"/>
      <c r="J4" s="54"/>
    </row>
    <row r="5" spans="1:12" s="221" customFormat="1" ht="17.25" hidden="1" thickBot="1">
      <c r="A5" s="338"/>
      <c r="B5" s="258">
        <v>43861</v>
      </c>
      <c r="C5" s="288" t="s">
        <v>131</v>
      </c>
      <c r="D5" s="274">
        <v>51700</v>
      </c>
      <c r="E5" s="288" t="s">
        <v>79</v>
      </c>
      <c r="F5" s="262" t="s">
        <v>129</v>
      </c>
      <c r="H5" s="54"/>
      <c r="J5" s="54"/>
    </row>
    <row r="6" spans="1:12" s="221" customFormat="1" hidden="1">
      <c r="A6" s="338"/>
      <c r="B6" s="289">
        <v>43866</v>
      </c>
      <c r="C6" s="292" t="s">
        <v>166</v>
      </c>
      <c r="D6" s="293">
        <v>55000</v>
      </c>
      <c r="E6" s="292" t="s">
        <v>167</v>
      </c>
      <c r="F6" s="294" t="s">
        <v>168</v>
      </c>
      <c r="H6" s="54"/>
      <c r="J6" s="54"/>
    </row>
    <row r="7" spans="1:12" s="221" customFormat="1" hidden="1">
      <c r="A7" s="338"/>
      <c r="B7" s="257">
        <v>43867</v>
      </c>
      <c r="C7" s="287" t="s">
        <v>169</v>
      </c>
      <c r="D7" s="273">
        <v>4784000</v>
      </c>
      <c r="E7" s="287" t="s">
        <v>172</v>
      </c>
      <c r="F7" s="253" t="s">
        <v>168</v>
      </c>
      <c r="H7" s="54"/>
      <c r="J7" s="54"/>
    </row>
    <row r="8" spans="1:12" s="221" customFormat="1" hidden="1">
      <c r="A8" s="338"/>
      <c r="B8" s="257">
        <v>43868</v>
      </c>
      <c r="C8" s="287" t="s">
        <v>171</v>
      </c>
      <c r="D8" s="273">
        <v>891000</v>
      </c>
      <c r="E8" s="287" t="s">
        <v>170</v>
      </c>
      <c r="F8" s="253" t="s">
        <v>168</v>
      </c>
      <c r="H8" s="54"/>
      <c r="J8" s="54"/>
    </row>
    <row r="9" spans="1:12" s="221" customFormat="1" hidden="1">
      <c r="A9" s="338"/>
      <c r="B9" s="257">
        <v>43876</v>
      </c>
      <c r="C9" s="287" t="s">
        <v>171</v>
      </c>
      <c r="D9" s="273">
        <v>150000</v>
      </c>
      <c r="E9" s="287" t="s">
        <v>172</v>
      </c>
      <c r="F9" s="253" t="s">
        <v>168</v>
      </c>
      <c r="H9" s="54"/>
      <c r="J9" s="54"/>
    </row>
    <row r="10" spans="1:12" s="221" customFormat="1" hidden="1">
      <c r="A10" s="338"/>
      <c r="B10" s="257">
        <v>43876</v>
      </c>
      <c r="C10" s="287" t="s">
        <v>171</v>
      </c>
      <c r="D10" s="273">
        <v>300000</v>
      </c>
      <c r="E10" s="287" t="s">
        <v>172</v>
      </c>
      <c r="F10" s="253" t="s">
        <v>168</v>
      </c>
      <c r="H10" s="54"/>
      <c r="J10" s="54"/>
    </row>
    <row r="11" spans="1:12" s="221" customFormat="1" hidden="1">
      <c r="A11" s="338"/>
      <c r="B11" s="257">
        <v>43876</v>
      </c>
      <c r="C11" s="302" t="s">
        <v>171</v>
      </c>
      <c r="D11" s="273">
        <v>360000</v>
      </c>
      <c r="E11" s="302" t="s">
        <v>172</v>
      </c>
      <c r="F11" s="253" t="s">
        <v>168</v>
      </c>
      <c r="H11" s="54"/>
      <c r="J11" s="54"/>
    </row>
    <row r="12" spans="1:12" s="221" customFormat="1" hidden="1">
      <c r="A12" s="338"/>
      <c r="B12" s="257">
        <v>43876</v>
      </c>
      <c r="C12" s="302" t="s">
        <v>20</v>
      </c>
      <c r="D12" s="273">
        <v>150000</v>
      </c>
      <c r="E12" s="302" t="s">
        <v>58</v>
      </c>
      <c r="F12" s="253" t="s">
        <v>129</v>
      </c>
      <c r="H12" s="54"/>
      <c r="J12" s="54"/>
    </row>
    <row r="13" spans="1:12" s="221" customFormat="1" hidden="1">
      <c r="A13" s="338"/>
      <c r="B13" s="257">
        <v>43876</v>
      </c>
      <c r="C13" s="302" t="s">
        <v>20</v>
      </c>
      <c r="D13" s="273">
        <v>300000</v>
      </c>
      <c r="E13" s="302" t="s">
        <v>58</v>
      </c>
      <c r="F13" s="253" t="s">
        <v>129</v>
      </c>
      <c r="H13" s="54"/>
      <c r="J13" s="54"/>
    </row>
    <row r="14" spans="1:12" s="221" customFormat="1" ht="17.25" hidden="1" thickBot="1">
      <c r="A14" s="338"/>
      <c r="B14" s="258">
        <v>43876</v>
      </c>
      <c r="C14" s="303" t="s">
        <v>20</v>
      </c>
      <c r="D14" s="274">
        <v>360000</v>
      </c>
      <c r="E14" s="303" t="s">
        <v>58</v>
      </c>
      <c r="F14" s="262" t="s">
        <v>129</v>
      </c>
      <c r="H14" s="54"/>
      <c r="J14" s="54"/>
    </row>
    <row r="15" spans="1:12" hidden="1">
      <c r="B15" s="315">
        <v>43895</v>
      </c>
      <c r="C15" s="292" t="s">
        <v>131</v>
      </c>
      <c r="D15" s="293">
        <v>55000</v>
      </c>
      <c r="E15" s="292" t="s">
        <v>79</v>
      </c>
      <c r="F15" s="294" t="s">
        <v>129</v>
      </c>
    </row>
    <row r="16" spans="1:12" hidden="1">
      <c r="B16" s="257">
        <v>43906</v>
      </c>
      <c r="C16" s="307" t="s">
        <v>20</v>
      </c>
      <c r="D16" s="273">
        <v>594260</v>
      </c>
      <c r="E16" s="307" t="s">
        <v>58</v>
      </c>
      <c r="F16" s="253" t="s">
        <v>129</v>
      </c>
    </row>
    <row r="17" spans="1:10" ht="17.25" hidden="1" thickBot="1">
      <c r="B17" s="316">
        <v>43921</v>
      </c>
      <c r="C17" s="308" t="s">
        <v>20</v>
      </c>
      <c r="D17" s="313">
        <v>5018430</v>
      </c>
      <c r="E17" s="308" t="s">
        <v>58</v>
      </c>
      <c r="F17" s="262" t="s">
        <v>129</v>
      </c>
    </row>
    <row r="18" spans="1:10" s="221" customFormat="1" hidden="1">
      <c r="A18" s="338"/>
      <c r="B18" s="320">
        <v>43923</v>
      </c>
      <c r="C18" s="318" t="s">
        <v>178</v>
      </c>
      <c r="D18" s="321">
        <v>767000</v>
      </c>
      <c r="E18" s="318" t="s">
        <v>179</v>
      </c>
      <c r="F18" s="261" t="s">
        <v>129</v>
      </c>
      <c r="H18" s="54"/>
      <c r="J18" s="54"/>
    </row>
    <row r="19" spans="1:10" ht="17.25" hidden="1" thickBot="1">
      <c r="B19" s="258">
        <v>43927</v>
      </c>
      <c r="C19" s="323" t="s">
        <v>131</v>
      </c>
      <c r="D19" s="274">
        <v>55000</v>
      </c>
      <c r="E19" s="323" t="s">
        <v>79</v>
      </c>
      <c r="F19" s="262" t="s">
        <v>129</v>
      </c>
    </row>
    <row r="20" spans="1:10" hidden="1">
      <c r="B20" s="289">
        <v>43955</v>
      </c>
      <c r="C20" s="292" t="s">
        <v>20</v>
      </c>
      <c r="D20" s="331">
        <v>2408000</v>
      </c>
      <c r="E20" s="243" t="s">
        <v>58</v>
      </c>
      <c r="F20" s="328" t="s">
        <v>183</v>
      </c>
    </row>
    <row r="21" spans="1:10" s="221" customFormat="1" hidden="1">
      <c r="A21" s="338"/>
      <c r="B21" s="257">
        <v>43957</v>
      </c>
      <c r="C21" s="322" t="s">
        <v>185</v>
      </c>
      <c r="D21" s="324">
        <v>3000000</v>
      </c>
      <c r="E21" s="322" t="s">
        <v>186</v>
      </c>
      <c r="F21" s="330" t="s">
        <v>183</v>
      </c>
      <c r="H21" s="54"/>
      <c r="J21" s="54"/>
    </row>
    <row r="22" spans="1:10" hidden="1">
      <c r="B22" s="375">
        <v>43957</v>
      </c>
      <c r="C22" s="322" t="s">
        <v>20</v>
      </c>
      <c r="D22" s="324">
        <v>3165000</v>
      </c>
      <c r="E22" s="322" t="s">
        <v>58</v>
      </c>
      <c r="F22" s="329" t="s">
        <v>183</v>
      </c>
    </row>
    <row r="23" spans="1:10" hidden="1">
      <c r="B23" s="257">
        <v>43957</v>
      </c>
      <c r="C23" s="322" t="s">
        <v>131</v>
      </c>
      <c r="D23" s="273">
        <v>55000</v>
      </c>
      <c r="E23" s="322" t="s">
        <v>187</v>
      </c>
      <c r="F23" s="329" t="s">
        <v>183</v>
      </c>
    </row>
    <row r="24" spans="1:10" hidden="1">
      <c r="B24" s="257">
        <v>43960</v>
      </c>
      <c r="C24" s="322" t="s">
        <v>185</v>
      </c>
      <c r="D24" s="273">
        <v>1916000</v>
      </c>
      <c r="E24" s="322" t="s">
        <v>190</v>
      </c>
      <c r="F24" s="329" t="s">
        <v>183</v>
      </c>
    </row>
    <row r="25" spans="1:10" hidden="1">
      <c r="B25" s="257">
        <v>43971</v>
      </c>
      <c r="C25" s="322" t="s">
        <v>189</v>
      </c>
      <c r="D25" s="273">
        <v>165000</v>
      </c>
      <c r="E25" s="322" t="s">
        <v>188</v>
      </c>
      <c r="F25" s="329" t="s">
        <v>183</v>
      </c>
    </row>
    <row r="26" spans="1:10" ht="17.25" hidden="1" thickBot="1">
      <c r="B26" s="258">
        <v>43980</v>
      </c>
      <c r="C26" s="323" t="s">
        <v>184</v>
      </c>
      <c r="D26" s="274">
        <v>49940</v>
      </c>
      <c r="E26" s="323" t="s">
        <v>187</v>
      </c>
      <c r="F26" s="332" t="s">
        <v>183</v>
      </c>
    </row>
    <row r="27" spans="1:10" hidden="1">
      <c r="B27" s="257">
        <v>43987</v>
      </c>
      <c r="C27" s="361" t="s">
        <v>131</v>
      </c>
      <c r="D27" s="273">
        <v>55000</v>
      </c>
      <c r="E27" s="361" t="s">
        <v>187</v>
      </c>
      <c r="F27" s="329" t="s">
        <v>183</v>
      </c>
    </row>
    <row r="28" spans="1:10" hidden="1">
      <c r="B28" s="257">
        <v>44004</v>
      </c>
      <c r="C28" s="361" t="s">
        <v>189</v>
      </c>
      <c r="D28" s="273">
        <v>165000</v>
      </c>
      <c r="E28" s="361" t="s">
        <v>188</v>
      </c>
      <c r="F28" s="329" t="s">
        <v>183</v>
      </c>
    </row>
    <row r="29" spans="1:10" hidden="1">
      <c r="B29" s="211">
        <v>44010</v>
      </c>
      <c r="C29" s="210" t="s">
        <v>177</v>
      </c>
      <c r="D29" s="273">
        <v>1670</v>
      </c>
      <c r="E29" s="361" t="s">
        <v>187</v>
      </c>
      <c r="F29" s="329" t="s">
        <v>183</v>
      </c>
    </row>
    <row r="30" spans="1:10" hidden="1">
      <c r="B30" s="211">
        <v>44010</v>
      </c>
      <c r="C30" s="210" t="s">
        <v>177</v>
      </c>
      <c r="D30" s="273">
        <v>160</v>
      </c>
      <c r="E30" s="361" t="s">
        <v>187</v>
      </c>
      <c r="F30" s="329" t="s">
        <v>183</v>
      </c>
    </row>
    <row r="31" spans="1:10" ht="17.25" hidden="1" thickBot="1">
      <c r="B31" s="27">
        <v>44012</v>
      </c>
      <c r="C31" s="150" t="s">
        <v>177</v>
      </c>
      <c r="D31" s="274">
        <v>51920</v>
      </c>
      <c r="E31" s="362" t="s">
        <v>187</v>
      </c>
      <c r="F31" s="332" t="s">
        <v>183</v>
      </c>
    </row>
    <row r="32" spans="1:10" hidden="1">
      <c r="B32" s="385">
        <v>44013</v>
      </c>
      <c r="C32" s="386" t="s">
        <v>20</v>
      </c>
      <c r="D32" s="387">
        <v>5119400</v>
      </c>
      <c r="E32" s="388" t="s">
        <v>58</v>
      </c>
      <c r="F32" s="389" t="s">
        <v>183</v>
      </c>
    </row>
    <row r="33" spans="2:6" hidden="1">
      <c r="B33" s="385">
        <v>44013</v>
      </c>
      <c r="C33" s="390" t="s">
        <v>20</v>
      </c>
      <c r="D33" s="387">
        <v>943000</v>
      </c>
      <c r="E33" s="388" t="s">
        <v>58</v>
      </c>
      <c r="F33" s="389" t="s">
        <v>183</v>
      </c>
    </row>
    <row r="34" spans="2:6" hidden="1">
      <c r="B34" s="385">
        <v>44018</v>
      </c>
      <c r="C34" s="391" t="s">
        <v>177</v>
      </c>
      <c r="D34" s="387">
        <v>55000</v>
      </c>
      <c r="E34" s="390" t="s">
        <v>187</v>
      </c>
      <c r="F34" s="389" t="s">
        <v>183</v>
      </c>
    </row>
    <row r="35" spans="2:6" hidden="1">
      <c r="B35" s="385">
        <v>44020</v>
      </c>
      <c r="C35" s="392" t="s">
        <v>177</v>
      </c>
      <c r="D35" s="387">
        <v>55</v>
      </c>
      <c r="E35" s="390" t="s">
        <v>187</v>
      </c>
      <c r="F35" s="389" t="s">
        <v>183</v>
      </c>
    </row>
    <row r="36" spans="2:6" hidden="1">
      <c r="B36" s="385">
        <v>44028</v>
      </c>
      <c r="C36" s="392" t="s">
        <v>147</v>
      </c>
      <c r="D36" s="387">
        <v>660000</v>
      </c>
      <c r="E36" s="388" t="s">
        <v>58</v>
      </c>
      <c r="F36" s="389" t="s">
        <v>183</v>
      </c>
    </row>
    <row r="37" spans="2:6" hidden="1">
      <c r="B37" s="385">
        <v>44028</v>
      </c>
      <c r="C37" s="392" t="s">
        <v>147</v>
      </c>
      <c r="D37" s="387">
        <v>762000</v>
      </c>
      <c r="E37" s="388" t="s">
        <v>58</v>
      </c>
      <c r="F37" s="389" t="s">
        <v>183</v>
      </c>
    </row>
    <row r="38" spans="2:6" hidden="1">
      <c r="B38" s="385">
        <v>44032</v>
      </c>
      <c r="C38" s="392" t="s">
        <v>14</v>
      </c>
      <c r="D38" s="387">
        <v>165000</v>
      </c>
      <c r="E38" s="390" t="s">
        <v>188</v>
      </c>
      <c r="F38" s="389" t="s">
        <v>183</v>
      </c>
    </row>
    <row r="39" spans="2:6" hidden="1">
      <c r="B39" s="393">
        <v>44039</v>
      </c>
      <c r="C39" s="392" t="s">
        <v>177</v>
      </c>
      <c r="D39" s="387">
        <v>55</v>
      </c>
      <c r="E39" s="390" t="s">
        <v>187</v>
      </c>
      <c r="F39" s="389" t="s">
        <v>183</v>
      </c>
    </row>
    <row r="40" spans="2:6" ht="17.25" hidden="1" thickBot="1">
      <c r="B40" s="394">
        <v>44043</v>
      </c>
      <c r="C40" s="395" t="s">
        <v>177</v>
      </c>
      <c r="D40" s="396">
        <v>51810</v>
      </c>
      <c r="E40" s="397" t="s">
        <v>187</v>
      </c>
      <c r="F40" s="398" t="s">
        <v>183</v>
      </c>
    </row>
    <row r="41" spans="2:6" hidden="1">
      <c r="B41" s="242">
        <v>44046</v>
      </c>
      <c r="C41" s="144" t="s">
        <v>147</v>
      </c>
      <c r="D41" s="293">
        <v>4536314</v>
      </c>
      <c r="E41" s="381" t="s">
        <v>186</v>
      </c>
      <c r="F41" s="389" t="s">
        <v>183</v>
      </c>
    </row>
    <row r="42" spans="2:6" hidden="1">
      <c r="B42" s="53">
        <v>44048</v>
      </c>
      <c r="C42" s="210" t="s">
        <v>177</v>
      </c>
      <c r="D42" s="280">
        <v>55330</v>
      </c>
      <c r="E42" s="381" t="s">
        <v>141</v>
      </c>
      <c r="F42" s="389" t="s">
        <v>183</v>
      </c>
    </row>
    <row r="43" spans="2:6" hidden="1">
      <c r="B43" s="53">
        <v>44063</v>
      </c>
      <c r="C43" s="210" t="s">
        <v>14</v>
      </c>
      <c r="D43" s="280">
        <v>165000</v>
      </c>
      <c r="E43" s="390" t="s">
        <v>188</v>
      </c>
      <c r="F43" s="389" t="s">
        <v>183</v>
      </c>
    </row>
    <row r="44" spans="2:6" ht="17.25" hidden="1" thickBot="1">
      <c r="B44" s="27">
        <v>44074</v>
      </c>
      <c r="C44" s="150" t="s">
        <v>131</v>
      </c>
      <c r="D44" s="274">
        <v>51425</v>
      </c>
      <c r="E44" s="382" t="s">
        <v>141</v>
      </c>
      <c r="F44" s="398" t="s">
        <v>183</v>
      </c>
    </row>
    <row r="45" spans="2:6" hidden="1">
      <c r="B45" s="53">
        <v>44075</v>
      </c>
      <c r="C45" s="144" t="s">
        <v>147</v>
      </c>
      <c r="D45" s="280">
        <v>5944500</v>
      </c>
      <c r="E45" s="400" t="s">
        <v>186</v>
      </c>
      <c r="F45" s="401" t="s">
        <v>145</v>
      </c>
    </row>
    <row r="46" spans="2:6" hidden="1">
      <c r="B46" s="53">
        <v>44077</v>
      </c>
      <c r="C46" s="210" t="s">
        <v>177</v>
      </c>
      <c r="D46" s="273">
        <v>905000</v>
      </c>
      <c r="E46" s="400" t="s">
        <v>250</v>
      </c>
      <c r="F46" s="389" t="s">
        <v>145</v>
      </c>
    </row>
    <row r="47" spans="2:6" hidden="1">
      <c r="B47" s="53">
        <v>44081</v>
      </c>
      <c r="C47" s="210" t="s">
        <v>177</v>
      </c>
      <c r="D47" s="273">
        <v>55110</v>
      </c>
      <c r="E47" s="210" t="s">
        <v>249</v>
      </c>
      <c r="F47" s="389" t="s">
        <v>145</v>
      </c>
    </row>
    <row r="48" spans="2:6" hidden="1">
      <c r="B48" s="53">
        <v>44095</v>
      </c>
      <c r="C48" s="210" t="s">
        <v>248</v>
      </c>
      <c r="D48" s="273">
        <v>165000</v>
      </c>
      <c r="E48" s="390" t="s">
        <v>188</v>
      </c>
      <c r="F48" s="389" t="s">
        <v>145</v>
      </c>
    </row>
    <row r="49" spans="2:10" ht="17.25" hidden="1" thickBot="1">
      <c r="B49" s="27">
        <v>44104</v>
      </c>
      <c r="C49" s="150" t="s">
        <v>131</v>
      </c>
      <c r="D49" s="274">
        <v>47465</v>
      </c>
      <c r="E49" s="150" t="s">
        <v>249</v>
      </c>
      <c r="F49" s="398" t="s">
        <v>145</v>
      </c>
    </row>
    <row r="50" spans="2:10" s="338" customFormat="1" hidden="1">
      <c r="B50" s="242">
        <v>44110</v>
      </c>
      <c r="C50" s="144" t="s">
        <v>147</v>
      </c>
      <c r="D50" s="280">
        <v>6188500</v>
      </c>
      <c r="E50" s="403" t="s">
        <v>58</v>
      </c>
      <c r="F50" s="401" t="s">
        <v>129</v>
      </c>
      <c r="H50" s="54"/>
      <c r="J50" s="54"/>
    </row>
    <row r="51" spans="2:10" s="338" customFormat="1" hidden="1">
      <c r="B51" s="53">
        <v>44111</v>
      </c>
      <c r="C51" s="210" t="s">
        <v>177</v>
      </c>
      <c r="D51" s="273">
        <v>55110</v>
      </c>
      <c r="E51" s="210" t="s">
        <v>79</v>
      </c>
      <c r="F51" s="389" t="s">
        <v>129</v>
      </c>
      <c r="H51" s="54"/>
      <c r="J51" s="54"/>
    </row>
    <row r="52" spans="2:10" s="338" customFormat="1" hidden="1">
      <c r="B52" s="53">
        <v>44116</v>
      </c>
      <c r="C52" s="144" t="s">
        <v>147</v>
      </c>
      <c r="D52" s="280">
        <v>1965000</v>
      </c>
      <c r="E52" s="403" t="s">
        <v>58</v>
      </c>
      <c r="F52" s="401" t="s">
        <v>129</v>
      </c>
      <c r="H52" s="54"/>
      <c r="J52" s="54"/>
    </row>
    <row r="53" spans="2:10" s="338" customFormat="1" hidden="1">
      <c r="B53" s="211">
        <v>44116</v>
      </c>
      <c r="C53" s="144" t="s">
        <v>147</v>
      </c>
      <c r="D53" s="273">
        <v>720000</v>
      </c>
      <c r="E53" s="403" t="s">
        <v>58</v>
      </c>
      <c r="F53" s="389" t="s">
        <v>129</v>
      </c>
      <c r="H53" s="54"/>
      <c r="J53" s="54"/>
    </row>
    <row r="54" spans="2:10" s="338" customFormat="1" hidden="1">
      <c r="B54" s="211">
        <v>44124</v>
      </c>
      <c r="C54" s="210" t="s">
        <v>14</v>
      </c>
      <c r="D54" s="273">
        <v>165000</v>
      </c>
      <c r="E54" s="390" t="s">
        <v>14</v>
      </c>
      <c r="F54" s="389" t="s">
        <v>129</v>
      </c>
      <c r="H54" s="54"/>
      <c r="J54" s="54"/>
    </row>
    <row r="55" spans="2:10" s="338" customFormat="1" ht="17.25" hidden="1" thickBot="1">
      <c r="B55" s="27">
        <v>44134</v>
      </c>
      <c r="C55" s="150" t="s">
        <v>177</v>
      </c>
      <c r="D55" s="274">
        <v>51975</v>
      </c>
      <c r="E55" s="150" t="s">
        <v>79</v>
      </c>
      <c r="F55" s="398" t="s">
        <v>129</v>
      </c>
      <c r="H55" s="54"/>
      <c r="J55" s="54"/>
    </row>
    <row r="56" spans="2:10" s="338" customFormat="1" hidden="1">
      <c r="B56" s="233">
        <v>44137</v>
      </c>
      <c r="C56" s="144" t="s">
        <v>20</v>
      </c>
      <c r="D56" s="280">
        <v>4111781</v>
      </c>
      <c r="E56" s="405" t="s">
        <v>58</v>
      </c>
      <c r="F56" s="401" t="s">
        <v>129</v>
      </c>
      <c r="H56" s="54"/>
      <c r="J56" s="54"/>
    </row>
    <row r="57" spans="2:10" hidden="1">
      <c r="B57" s="211">
        <v>44140</v>
      </c>
      <c r="C57" s="144" t="s">
        <v>177</v>
      </c>
      <c r="D57" s="280">
        <v>55110</v>
      </c>
      <c r="E57" s="210" t="s">
        <v>79</v>
      </c>
      <c r="F57" s="401" t="s">
        <v>129</v>
      </c>
    </row>
    <row r="58" spans="2:10" hidden="1">
      <c r="B58" s="211">
        <v>44155</v>
      </c>
      <c r="C58" s="210" t="s">
        <v>14</v>
      </c>
      <c r="D58" s="280">
        <v>165000</v>
      </c>
      <c r="E58" s="405" t="s">
        <v>271</v>
      </c>
      <c r="F58" s="401" t="s">
        <v>129</v>
      </c>
    </row>
    <row r="59" spans="2:10" ht="17.25" hidden="1" thickBot="1">
      <c r="B59" s="27">
        <v>44165</v>
      </c>
      <c r="C59" s="150" t="s">
        <v>177</v>
      </c>
      <c r="D59" s="364">
        <v>48510</v>
      </c>
      <c r="E59" s="150" t="s">
        <v>79</v>
      </c>
      <c r="F59" s="398" t="s">
        <v>129</v>
      </c>
    </row>
    <row r="60" spans="2:10" hidden="1">
      <c r="B60" s="211">
        <v>44168</v>
      </c>
      <c r="C60" s="144" t="s">
        <v>20</v>
      </c>
      <c r="D60" s="408">
        <v>180000</v>
      </c>
      <c r="E60" s="412" t="s">
        <v>58</v>
      </c>
      <c r="F60" s="415" t="s">
        <v>129</v>
      </c>
    </row>
    <row r="61" spans="2:10" hidden="1">
      <c r="B61" s="211">
        <v>44169</v>
      </c>
      <c r="C61" s="144" t="s">
        <v>20</v>
      </c>
      <c r="D61" s="408">
        <v>4880000</v>
      </c>
      <c r="E61" s="412" t="s">
        <v>58</v>
      </c>
      <c r="F61" s="389" t="s">
        <v>129</v>
      </c>
    </row>
    <row r="62" spans="2:10" hidden="1">
      <c r="B62" s="211">
        <v>44172</v>
      </c>
      <c r="C62" s="144" t="s">
        <v>177</v>
      </c>
      <c r="D62" s="408">
        <v>55000</v>
      </c>
      <c r="E62" s="210" t="s">
        <v>79</v>
      </c>
      <c r="F62" s="389" t="s">
        <v>129</v>
      </c>
    </row>
    <row r="63" spans="2:10" hidden="1">
      <c r="B63" s="211">
        <v>44182</v>
      </c>
      <c r="C63" s="144" t="s">
        <v>20</v>
      </c>
      <c r="D63" s="408">
        <v>216000</v>
      </c>
      <c r="E63" s="412" t="s">
        <v>58</v>
      </c>
      <c r="F63" s="389" t="s">
        <v>129</v>
      </c>
    </row>
    <row r="64" spans="2:10" hidden="1">
      <c r="B64" s="211">
        <v>44186</v>
      </c>
      <c r="C64" s="210" t="s">
        <v>14</v>
      </c>
      <c r="D64" s="409">
        <v>165000</v>
      </c>
      <c r="E64" s="210" t="s">
        <v>14</v>
      </c>
      <c r="F64" s="389" t="s">
        <v>129</v>
      </c>
    </row>
    <row r="65" spans="2:6" hidden="1">
      <c r="B65" s="211">
        <v>44196</v>
      </c>
      <c r="C65" s="210" t="s">
        <v>177</v>
      </c>
      <c r="D65" s="409">
        <v>48730</v>
      </c>
      <c r="E65" s="210" t="s">
        <v>79</v>
      </c>
      <c r="F65" s="389" t="s">
        <v>129</v>
      </c>
    </row>
    <row r="66" spans="2:6" ht="17.25" hidden="1" thickBot="1">
      <c r="B66" s="27">
        <v>44196</v>
      </c>
      <c r="C66" s="416" t="s">
        <v>177</v>
      </c>
      <c r="D66" s="414">
        <v>385</v>
      </c>
      <c r="E66" s="150" t="s">
        <v>79</v>
      </c>
      <c r="F66" s="398" t="s">
        <v>129</v>
      </c>
    </row>
    <row r="67" spans="2:6" hidden="1">
      <c r="B67" s="317">
        <v>44203</v>
      </c>
      <c r="C67" s="406" t="s">
        <v>177</v>
      </c>
      <c r="D67" s="421">
        <v>55000</v>
      </c>
      <c r="E67" s="406" t="s">
        <v>79</v>
      </c>
      <c r="F67" s="415" t="s">
        <v>129</v>
      </c>
    </row>
    <row r="68" spans="2:6" hidden="1">
      <c r="B68" s="211">
        <v>44225</v>
      </c>
      <c r="C68" s="210" t="s">
        <v>20</v>
      </c>
      <c r="D68" s="409">
        <v>4648950</v>
      </c>
      <c r="E68" s="418" t="s">
        <v>58</v>
      </c>
      <c r="F68" s="389" t="s">
        <v>129</v>
      </c>
    </row>
    <row r="69" spans="2:6" ht="17.25" hidden="1" thickBot="1">
      <c r="B69" s="53">
        <v>44227</v>
      </c>
      <c r="C69" s="144" t="s">
        <v>177</v>
      </c>
      <c r="D69" s="408">
        <v>47850</v>
      </c>
      <c r="E69" s="144" t="s">
        <v>79</v>
      </c>
      <c r="F69" s="401" t="s">
        <v>129</v>
      </c>
    </row>
    <row r="70" spans="2:6" hidden="1">
      <c r="B70" s="317">
        <v>44232</v>
      </c>
      <c r="C70" s="406" t="s">
        <v>177</v>
      </c>
      <c r="D70" s="428">
        <v>55110</v>
      </c>
      <c r="E70" s="406" t="s">
        <v>79</v>
      </c>
      <c r="F70" s="415" t="s">
        <v>129</v>
      </c>
    </row>
    <row r="71" spans="2:6" ht="17.25" hidden="1" thickBot="1">
      <c r="B71" s="53">
        <v>44255</v>
      </c>
      <c r="C71" s="144" t="s">
        <v>177</v>
      </c>
      <c r="D71" s="408">
        <v>28325</v>
      </c>
      <c r="E71" s="144" t="s">
        <v>79</v>
      </c>
      <c r="F71" s="401" t="s">
        <v>129</v>
      </c>
    </row>
    <row r="72" spans="2:6" hidden="1">
      <c r="B72" s="317">
        <v>44257</v>
      </c>
      <c r="C72" s="406" t="s">
        <v>328</v>
      </c>
      <c r="D72" s="421">
        <v>5974000</v>
      </c>
      <c r="E72" s="406" t="s">
        <v>329</v>
      </c>
      <c r="F72" s="415" t="s">
        <v>129</v>
      </c>
    </row>
    <row r="73" spans="2:6" hidden="1">
      <c r="B73" s="211">
        <v>44260</v>
      </c>
      <c r="C73" s="210" t="s">
        <v>327</v>
      </c>
      <c r="D73" s="409">
        <v>55000</v>
      </c>
      <c r="E73" s="210" t="s">
        <v>79</v>
      </c>
      <c r="F73" s="389" t="s">
        <v>129</v>
      </c>
    </row>
    <row r="74" spans="2:6" ht="17.25" hidden="1" thickBot="1">
      <c r="B74" s="27">
        <v>44286</v>
      </c>
      <c r="C74" s="150" t="s">
        <v>177</v>
      </c>
      <c r="D74" s="414">
        <v>66440</v>
      </c>
      <c r="E74" s="150" t="s">
        <v>79</v>
      </c>
      <c r="F74" s="398" t="s">
        <v>129</v>
      </c>
    </row>
    <row r="75" spans="2:6" hidden="1">
      <c r="B75" s="317">
        <v>44291</v>
      </c>
      <c r="C75" s="406" t="s">
        <v>58</v>
      </c>
      <c r="D75" s="421">
        <v>4205400</v>
      </c>
      <c r="E75" s="406" t="s">
        <v>329</v>
      </c>
      <c r="F75" s="415" t="s">
        <v>129</v>
      </c>
    </row>
    <row r="76" spans="2:6" hidden="1">
      <c r="B76" s="211">
        <v>44292</v>
      </c>
      <c r="C76" s="210" t="s">
        <v>327</v>
      </c>
      <c r="D76" s="409">
        <v>55000</v>
      </c>
      <c r="E76" s="210" t="s">
        <v>79</v>
      </c>
      <c r="F76" s="389" t="s">
        <v>129</v>
      </c>
    </row>
    <row r="77" spans="2:6" hidden="1">
      <c r="B77" s="211">
        <v>44313</v>
      </c>
      <c r="C77" s="210" t="s">
        <v>58</v>
      </c>
      <c r="D77" s="409">
        <v>600000</v>
      </c>
      <c r="E77" s="210" t="s">
        <v>341</v>
      </c>
      <c r="F77" s="389" t="s">
        <v>129</v>
      </c>
    </row>
    <row r="78" spans="2:6" hidden="1">
      <c r="B78" s="211">
        <v>44313</v>
      </c>
      <c r="C78" s="210" t="s">
        <v>58</v>
      </c>
      <c r="D78" s="409">
        <v>605000</v>
      </c>
      <c r="E78" s="210" t="s">
        <v>342</v>
      </c>
      <c r="F78" s="389" t="s">
        <v>129</v>
      </c>
    </row>
    <row r="79" spans="2:6" ht="17.25" hidden="1" thickBot="1">
      <c r="B79" s="53">
        <v>44316</v>
      </c>
      <c r="C79" s="144" t="s">
        <v>131</v>
      </c>
      <c r="D79" s="408">
        <v>47080</v>
      </c>
      <c r="E79" s="144" t="s">
        <v>79</v>
      </c>
      <c r="F79" s="401" t="s">
        <v>129</v>
      </c>
    </row>
    <row r="80" spans="2:6" hidden="1">
      <c r="B80" s="317">
        <v>44322</v>
      </c>
      <c r="C80" s="406" t="s">
        <v>131</v>
      </c>
      <c r="D80" s="421">
        <v>55110</v>
      </c>
      <c r="E80" s="406" t="s">
        <v>79</v>
      </c>
      <c r="F80" s="415" t="s">
        <v>129</v>
      </c>
    </row>
    <row r="81" spans="2:6" hidden="1">
      <c r="B81" s="211">
        <v>44326</v>
      </c>
      <c r="C81" s="210" t="s">
        <v>58</v>
      </c>
      <c r="D81" s="409">
        <v>4607000</v>
      </c>
      <c r="E81" s="210" t="s">
        <v>329</v>
      </c>
      <c r="F81" s="389" t="s">
        <v>129</v>
      </c>
    </row>
    <row r="82" spans="2:6" hidden="1">
      <c r="B82" s="211">
        <v>44326</v>
      </c>
      <c r="C82" s="210" t="s">
        <v>58</v>
      </c>
      <c r="D82" s="409">
        <v>2768000</v>
      </c>
      <c r="E82" s="210" t="s">
        <v>329</v>
      </c>
      <c r="F82" s="389" t="s">
        <v>129</v>
      </c>
    </row>
    <row r="83" spans="2:6" hidden="1">
      <c r="B83" s="211">
        <v>44334</v>
      </c>
      <c r="C83" s="210" t="s">
        <v>58</v>
      </c>
      <c r="D83" s="409">
        <v>1217000</v>
      </c>
      <c r="E83" s="210" t="s">
        <v>329</v>
      </c>
      <c r="F83" s="389" t="s">
        <v>129</v>
      </c>
    </row>
    <row r="84" spans="2:6" hidden="1">
      <c r="B84" s="53">
        <v>44347</v>
      </c>
      <c r="C84" s="144" t="s">
        <v>177</v>
      </c>
      <c r="D84" s="408">
        <v>46585</v>
      </c>
      <c r="E84" s="144" t="s">
        <v>79</v>
      </c>
      <c r="F84" s="401" t="s">
        <v>129</v>
      </c>
    </row>
    <row r="85" spans="2:6" hidden="1">
      <c r="B85" s="211">
        <v>44353</v>
      </c>
      <c r="C85" s="210" t="s">
        <v>58</v>
      </c>
      <c r="D85" s="458">
        <v>4309000</v>
      </c>
      <c r="E85" s="210" t="s">
        <v>147</v>
      </c>
      <c r="F85" s="389" t="s">
        <v>129</v>
      </c>
    </row>
    <row r="86" spans="2:6" hidden="1">
      <c r="B86" s="211">
        <v>44354</v>
      </c>
      <c r="C86" s="144" t="s">
        <v>366</v>
      </c>
      <c r="D86" s="458">
        <v>55000</v>
      </c>
      <c r="E86" s="144" t="s">
        <v>79</v>
      </c>
      <c r="F86" s="389" t="s">
        <v>129</v>
      </c>
    </row>
    <row r="87" spans="2:6" hidden="1">
      <c r="B87" s="211">
        <v>44362</v>
      </c>
      <c r="C87" s="210" t="s">
        <v>58</v>
      </c>
      <c r="D87" s="458">
        <v>3534000</v>
      </c>
      <c r="E87" s="210" t="s">
        <v>147</v>
      </c>
      <c r="F87" s="389" t="s">
        <v>129</v>
      </c>
    </row>
    <row r="88" spans="2:6" hidden="1">
      <c r="B88" s="211">
        <v>44374</v>
      </c>
      <c r="C88" s="144" t="s">
        <v>177</v>
      </c>
      <c r="D88" s="458">
        <v>1010</v>
      </c>
      <c r="E88" s="144" t="s">
        <v>79</v>
      </c>
      <c r="F88" s="389" t="s">
        <v>129</v>
      </c>
    </row>
    <row r="89" spans="2:6" hidden="1">
      <c r="B89" s="211">
        <v>44374</v>
      </c>
      <c r="C89" s="144" t="s">
        <v>177</v>
      </c>
      <c r="D89" s="458">
        <v>100</v>
      </c>
      <c r="E89" s="144" t="s">
        <v>79</v>
      </c>
      <c r="F89" s="389" t="s">
        <v>129</v>
      </c>
    </row>
    <row r="90" spans="2:6" hidden="1">
      <c r="B90" s="211">
        <v>44377</v>
      </c>
      <c r="C90" s="210" t="s">
        <v>58</v>
      </c>
      <c r="D90" s="458">
        <v>5347000</v>
      </c>
      <c r="E90" s="210" t="s">
        <v>147</v>
      </c>
      <c r="F90" s="389" t="s">
        <v>129</v>
      </c>
    </row>
    <row r="91" spans="2:6" hidden="1">
      <c r="B91" s="211">
        <v>44377</v>
      </c>
      <c r="C91" s="210" t="s">
        <v>58</v>
      </c>
      <c r="D91" s="458">
        <v>2025000</v>
      </c>
      <c r="E91" s="210" t="s">
        <v>147</v>
      </c>
      <c r="F91" s="389" t="s">
        <v>129</v>
      </c>
    </row>
    <row r="92" spans="2:6" ht="17.25" hidden="1" thickBot="1">
      <c r="B92" s="53">
        <v>44377</v>
      </c>
      <c r="C92" s="144" t="s">
        <v>367</v>
      </c>
      <c r="D92" s="461">
        <v>46035</v>
      </c>
      <c r="E92" s="144" t="s">
        <v>79</v>
      </c>
      <c r="F92" s="401" t="s">
        <v>129</v>
      </c>
    </row>
    <row r="93" spans="2:6" hidden="1">
      <c r="B93" s="317">
        <v>44382</v>
      </c>
      <c r="C93" s="406" t="s">
        <v>177</v>
      </c>
      <c r="D93" s="421">
        <v>55000</v>
      </c>
      <c r="E93" s="406" t="s">
        <v>79</v>
      </c>
      <c r="F93" s="415" t="s">
        <v>129</v>
      </c>
    </row>
    <row r="94" spans="2:6" ht="17.25" hidden="1" thickBot="1">
      <c r="B94" s="53">
        <v>44408</v>
      </c>
      <c r="C94" s="144" t="s">
        <v>365</v>
      </c>
      <c r="D94" s="408">
        <v>48345</v>
      </c>
      <c r="E94" s="144" t="s">
        <v>79</v>
      </c>
      <c r="F94" s="401" t="s">
        <v>129</v>
      </c>
    </row>
    <row r="95" spans="2:6" hidden="1">
      <c r="B95" s="317">
        <v>44413</v>
      </c>
      <c r="C95" s="406" t="s">
        <v>177</v>
      </c>
      <c r="D95" s="421">
        <v>55330</v>
      </c>
      <c r="E95" s="406" t="s">
        <v>79</v>
      </c>
      <c r="F95" s="415" t="s">
        <v>129</v>
      </c>
    </row>
    <row r="96" spans="2:6" hidden="1">
      <c r="B96" s="211">
        <v>44417</v>
      </c>
      <c r="C96" s="463" t="s">
        <v>400</v>
      </c>
      <c r="D96" s="409">
        <v>6288000</v>
      </c>
      <c r="E96" s="463" t="s">
        <v>401</v>
      </c>
      <c r="F96" s="389" t="s">
        <v>129</v>
      </c>
    </row>
    <row r="97" spans="2:10" ht="17.25" hidden="1" thickBot="1">
      <c r="B97" s="27">
        <v>44439</v>
      </c>
      <c r="C97" s="150" t="s">
        <v>365</v>
      </c>
      <c r="D97" s="414">
        <v>46750</v>
      </c>
      <c r="E97" s="150" t="s">
        <v>79</v>
      </c>
      <c r="F97" s="398" t="s">
        <v>129</v>
      </c>
    </row>
    <row r="98" spans="2:10" s="338" customFormat="1" hidden="1">
      <c r="B98" s="317">
        <v>44445</v>
      </c>
      <c r="C98" s="406" t="s">
        <v>177</v>
      </c>
      <c r="D98" s="421">
        <v>55000</v>
      </c>
      <c r="E98" s="406" t="s">
        <v>79</v>
      </c>
      <c r="F98" s="415" t="s">
        <v>129</v>
      </c>
      <c r="H98" s="54"/>
      <c r="J98" s="54"/>
    </row>
    <row r="99" spans="2:10" s="338" customFormat="1" hidden="1">
      <c r="B99" s="53">
        <v>44456</v>
      </c>
      <c r="C99" s="463" t="s">
        <v>170</v>
      </c>
      <c r="D99" s="408">
        <v>4533000</v>
      </c>
      <c r="E99" s="463" t="s">
        <v>147</v>
      </c>
      <c r="F99" s="389" t="s">
        <v>129</v>
      </c>
      <c r="H99" s="54"/>
      <c r="J99" s="54"/>
    </row>
    <row r="100" spans="2:10" s="338" customFormat="1" ht="17.25" hidden="1" thickBot="1">
      <c r="B100" s="53">
        <v>44469</v>
      </c>
      <c r="C100" s="144" t="s">
        <v>365</v>
      </c>
      <c r="D100" s="408">
        <v>46970</v>
      </c>
      <c r="E100" s="144" t="s">
        <v>79</v>
      </c>
      <c r="F100" s="401" t="s">
        <v>129</v>
      </c>
      <c r="H100" s="54"/>
      <c r="J100" s="54"/>
    </row>
    <row r="101" spans="2:10" hidden="1">
      <c r="B101" s="317">
        <v>44474</v>
      </c>
      <c r="C101" s="406" t="s">
        <v>177</v>
      </c>
      <c r="D101" s="493">
        <v>55110</v>
      </c>
      <c r="E101" s="406" t="s">
        <v>79</v>
      </c>
      <c r="F101" s="415" t="s">
        <v>129</v>
      </c>
    </row>
    <row r="102" spans="2:10" hidden="1">
      <c r="B102" s="211">
        <v>44477</v>
      </c>
      <c r="C102" s="463" t="s">
        <v>170</v>
      </c>
      <c r="D102" s="492">
        <v>5500000</v>
      </c>
      <c r="E102" s="463" t="s">
        <v>147</v>
      </c>
      <c r="F102" s="389" t="s">
        <v>129</v>
      </c>
    </row>
    <row r="103" spans="2:10" hidden="1">
      <c r="B103" s="211">
        <v>44477</v>
      </c>
      <c r="C103" s="463" t="s">
        <v>170</v>
      </c>
      <c r="D103" s="492">
        <v>748000</v>
      </c>
      <c r="E103" s="463" t="s">
        <v>147</v>
      </c>
      <c r="F103" s="389" t="s">
        <v>129</v>
      </c>
    </row>
    <row r="104" spans="2:10" ht="17.25" hidden="1" thickBot="1">
      <c r="B104" s="53">
        <v>44499</v>
      </c>
      <c r="C104" s="144" t="s">
        <v>365</v>
      </c>
      <c r="D104" s="485">
        <v>47410</v>
      </c>
      <c r="E104" s="144" t="s">
        <v>79</v>
      </c>
      <c r="F104" s="401" t="s">
        <v>129</v>
      </c>
    </row>
    <row r="105" spans="2:10" hidden="1">
      <c r="B105" s="504" t="s">
        <v>466</v>
      </c>
      <c r="C105" s="406" t="s">
        <v>20</v>
      </c>
      <c r="D105" s="493">
        <v>4000000</v>
      </c>
      <c r="E105" s="508" t="s">
        <v>147</v>
      </c>
      <c r="F105" s="415" t="s">
        <v>129</v>
      </c>
    </row>
    <row r="106" spans="2:10" hidden="1">
      <c r="B106" s="505" t="s">
        <v>466</v>
      </c>
      <c r="C106" s="210" t="s">
        <v>177</v>
      </c>
      <c r="D106" s="492">
        <v>55000</v>
      </c>
      <c r="E106" s="210" t="s">
        <v>79</v>
      </c>
      <c r="F106" s="389" t="s">
        <v>129</v>
      </c>
    </row>
    <row r="107" spans="2:10" hidden="1">
      <c r="B107" s="505" t="s">
        <v>466</v>
      </c>
      <c r="C107" s="210" t="s">
        <v>20</v>
      </c>
      <c r="D107" s="492">
        <v>365500</v>
      </c>
      <c r="E107" s="463" t="s">
        <v>147</v>
      </c>
      <c r="F107" s="389" t="s">
        <v>129</v>
      </c>
    </row>
    <row r="108" spans="2:10" ht="17.25" hidden="1" thickBot="1">
      <c r="B108" s="510" t="s">
        <v>462</v>
      </c>
      <c r="C108" s="144" t="s">
        <v>20</v>
      </c>
      <c r="D108" s="524">
        <v>1471000</v>
      </c>
      <c r="E108" s="525" t="s">
        <v>147</v>
      </c>
      <c r="F108" s="401" t="s">
        <v>129</v>
      </c>
    </row>
    <row r="109" spans="2:10" hidden="1">
      <c r="B109" s="516">
        <v>44536</v>
      </c>
      <c r="C109" s="406" t="s">
        <v>177</v>
      </c>
      <c r="D109" s="466">
        <v>55000</v>
      </c>
      <c r="E109" s="406" t="s">
        <v>79</v>
      </c>
      <c r="F109" s="415" t="s">
        <v>129</v>
      </c>
    </row>
    <row r="110" spans="2:10" hidden="1">
      <c r="B110" s="468">
        <v>44555</v>
      </c>
      <c r="C110" s="210" t="s">
        <v>177</v>
      </c>
      <c r="D110" s="464">
        <v>1210</v>
      </c>
      <c r="E110" s="509" t="s">
        <v>141</v>
      </c>
      <c r="F110" s="389" t="s">
        <v>129</v>
      </c>
    </row>
    <row r="111" spans="2:10" ht="17.25" hidden="1" thickBot="1">
      <c r="B111" s="520">
        <v>44555</v>
      </c>
      <c r="C111" s="144" t="s">
        <v>177</v>
      </c>
      <c r="D111" s="521">
        <v>120</v>
      </c>
      <c r="E111" s="534" t="s">
        <v>141</v>
      </c>
      <c r="F111" s="401" t="s">
        <v>129</v>
      </c>
    </row>
    <row r="112" spans="2:10" hidden="1">
      <c r="B112" s="317">
        <v>44566</v>
      </c>
      <c r="C112" s="406" t="s">
        <v>177</v>
      </c>
      <c r="D112" s="466">
        <v>55000</v>
      </c>
      <c r="E112" s="545" t="s">
        <v>537</v>
      </c>
      <c r="F112" s="415" t="s">
        <v>129</v>
      </c>
    </row>
    <row r="113" spans="2:6" hidden="1">
      <c r="B113" s="211">
        <v>44578</v>
      </c>
      <c r="C113" s="546" t="s">
        <v>536</v>
      </c>
      <c r="D113" s="464">
        <v>500000</v>
      </c>
      <c r="E113" s="546" t="s">
        <v>538</v>
      </c>
      <c r="F113" s="389" t="s">
        <v>129</v>
      </c>
    </row>
    <row r="114" spans="2:6" hidden="1">
      <c r="B114" s="211">
        <v>44587</v>
      </c>
      <c r="C114" s="546" t="s">
        <v>536</v>
      </c>
      <c r="D114" s="464">
        <v>3236000</v>
      </c>
      <c r="E114" s="546" t="s">
        <v>538</v>
      </c>
      <c r="F114" s="389" t="s">
        <v>129</v>
      </c>
    </row>
    <row r="115" spans="2:6" hidden="1">
      <c r="B115" s="211">
        <v>44587</v>
      </c>
      <c r="C115" s="546" t="s">
        <v>536</v>
      </c>
      <c r="D115" s="464">
        <v>3290000</v>
      </c>
      <c r="E115" s="546" t="s">
        <v>538</v>
      </c>
      <c r="F115" s="389" t="s">
        <v>129</v>
      </c>
    </row>
    <row r="116" spans="2:6" ht="17.25" hidden="1" thickBot="1">
      <c r="B116" s="27">
        <v>44589</v>
      </c>
      <c r="C116" s="150" t="s">
        <v>177</v>
      </c>
      <c r="D116" s="519">
        <v>44990</v>
      </c>
      <c r="E116" s="547" t="s">
        <v>537</v>
      </c>
      <c r="F116" s="398" t="s">
        <v>129</v>
      </c>
    </row>
    <row r="117" spans="2:6" hidden="1">
      <c r="B117" s="317">
        <v>44599</v>
      </c>
      <c r="C117" s="406" t="s">
        <v>177</v>
      </c>
      <c r="D117" s="466">
        <v>55220</v>
      </c>
      <c r="E117" s="545" t="s">
        <v>79</v>
      </c>
      <c r="F117" s="415" t="s">
        <v>129</v>
      </c>
    </row>
    <row r="118" spans="2:6" ht="17.25" hidden="1" thickBot="1">
      <c r="B118" s="53">
        <v>44620</v>
      </c>
      <c r="C118" s="144" t="s">
        <v>177</v>
      </c>
      <c r="D118" s="521">
        <v>44770</v>
      </c>
      <c r="E118" s="586" t="s">
        <v>79</v>
      </c>
      <c r="F118" s="401" t="s">
        <v>129</v>
      </c>
    </row>
    <row r="119" spans="2:6" hidden="1">
      <c r="B119" s="582">
        <v>44627</v>
      </c>
      <c r="C119" s="587" t="s">
        <v>536</v>
      </c>
      <c r="D119" s="583">
        <v>4188000</v>
      </c>
      <c r="E119" s="587" t="s">
        <v>325</v>
      </c>
      <c r="F119" s="588" t="s">
        <v>129</v>
      </c>
    </row>
    <row r="120" spans="2:6" hidden="1">
      <c r="B120" s="584">
        <v>44627</v>
      </c>
      <c r="C120" s="149" t="s">
        <v>177</v>
      </c>
      <c r="D120" s="585">
        <v>55000</v>
      </c>
      <c r="E120" s="149" t="s">
        <v>79</v>
      </c>
      <c r="F120" s="589" t="s">
        <v>129</v>
      </c>
    </row>
    <row r="121" spans="2:6" hidden="1">
      <c r="B121" s="584">
        <v>44628</v>
      </c>
      <c r="C121" s="590" t="s">
        <v>536</v>
      </c>
      <c r="D121" s="585">
        <v>1000000</v>
      </c>
      <c r="E121" s="590" t="s">
        <v>325</v>
      </c>
      <c r="F121" s="589" t="s">
        <v>129</v>
      </c>
    </row>
    <row r="122" spans="2:6" ht="17.25" hidden="1" thickBot="1">
      <c r="B122" s="605">
        <v>44651</v>
      </c>
      <c r="C122" s="209" t="s">
        <v>177</v>
      </c>
      <c r="D122" s="603">
        <v>46310</v>
      </c>
      <c r="E122" s="209" t="s">
        <v>79</v>
      </c>
      <c r="F122" s="606" t="s">
        <v>129</v>
      </c>
    </row>
    <row r="123" spans="2:6" hidden="1">
      <c r="B123" s="516">
        <v>44655</v>
      </c>
      <c r="C123" s="587" t="s">
        <v>58</v>
      </c>
      <c r="D123" s="607">
        <v>6320000</v>
      </c>
      <c r="E123" s="587" t="s">
        <v>59</v>
      </c>
      <c r="F123" s="588" t="s">
        <v>129</v>
      </c>
    </row>
    <row r="124" spans="2:6" hidden="1">
      <c r="B124" s="468">
        <v>44656</v>
      </c>
      <c r="C124" s="149" t="s">
        <v>177</v>
      </c>
      <c r="D124" s="604">
        <v>55770</v>
      </c>
      <c r="E124" s="149" t="s">
        <v>79</v>
      </c>
      <c r="F124" s="589" t="s">
        <v>129</v>
      </c>
    </row>
    <row r="125" spans="2:6" hidden="1">
      <c r="B125" s="468">
        <v>44670</v>
      </c>
      <c r="C125" s="590" t="s">
        <v>58</v>
      </c>
      <c r="D125" s="604">
        <v>5000000</v>
      </c>
      <c r="E125" s="590" t="s">
        <v>59</v>
      </c>
      <c r="F125" s="589" t="s">
        <v>129</v>
      </c>
    </row>
    <row r="126" spans="2:6" ht="17.25" hidden="1" thickBot="1">
      <c r="B126" s="520">
        <v>44681</v>
      </c>
      <c r="C126" s="209" t="s">
        <v>177</v>
      </c>
      <c r="D126" s="524">
        <v>45870</v>
      </c>
      <c r="E126" s="209" t="s">
        <v>79</v>
      </c>
      <c r="F126" s="606" t="s">
        <v>129</v>
      </c>
    </row>
    <row r="127" spans="2:6" hidden="1">
      <c r="B127" s="516">
        <v>44687</v>
      </c>
      <c r="C127" s="352" t="s">
        <v>177</v>
      </c>
      <c r="D127" s="583">
        <v>55110</v>
      </c>
      <c r="E127" s="352" t="s">
        <v>79</v>
      </c>
      <c r="F127" s="588" t="s">
        <v>129</v>
      </c>
    </row>
    <row r="128" spans="2:6" hidden="1">
      <c r="B128" s="468">
        <v>44690</v>
      </c>
      <c r="C128" s="590" t="s">
        <v>58</v>
      </c>
      <c r="D128" s="585">
        <v>3814000</v>
      </c>
      <c r="E128" s="590" t="s">
        <v>59</v>
      </c>
      <c r="F128" s="589" t="s">
        <v>129</v>
      </c>
    </row>
    <row r="129" spans="2:7" hidden="1">
      <c r="B129" s="468">
        <v>44692</v>
      </c>
      <c r="C129" s="590" t="s">
        <v>58</v>
      </c>
      <c r="D129" s="585">
        <v>1223000</v>
      </c>
      <c r="E129" s="590" t="s">
        <v>59</v>
      </c>
      <c r="F129" s="589" t="s">
        <v>129</v>
      </c>
    </row>
    <row r="130" spans="2:7" hidden="1">
      <c r="B130" s="468">
        <v>44708</v>
      </c>
      <c r="C130" s="590" t="s">
        <v>58</v>
      </c>
      <c r="D130" s="585">
        <v>1000000</v>
      </c>
      <c r="E130" s="210" t="s">
        <v>20</v>
      </c>
      <c r="F130" s="589" t="s">
        <v>129</v>
      </c>
    </row>
    <row r="131" spans="2:7" ht="17.25" hidden="1" thickBot="1">
      <c r="B131" s="520">
        <v>44712</v>
      </c>
      <c r="C131" s="144" t="s">
        <v>177</v>
      </c>
      <c r="D131" s="603">
        <v>45540</v>
      </c>
      <c r="E131" s="209" t="s">
        <v>79</v>
      </c>
      <c r="F131" s="606" t="s">
        <v>129</v>
      </c>
    </row>
    <row r="132" spans="2:7" hidden="1">
      <c r="B132" s="516">
        <v>44719</v>
      </c>
      <c r="C132" s="587" t="s">
        <v>58</v>
      </c>
      <c r="D132" s="466">
        <v>4832000</v>
      </c>
      <c r="E132" s="406" t="s">
        <v>20</v>
      </c>
      <c r="F132" s="588" t="s">
        <v>129</v>
      </c>
      <c r="G132" s="642"/>
    </row>
    <row r="133" spans="2:7" hidden="1">
      <c r="B133" s="468">
        <v>44719</v>
      </c>
      <c r="C133" s="210" t="s">
        <v>177</v>
      </c>
      <c r="D133" s="464">
        <v>55000</v>
      </c>
      <c r="E133" s="149" t="s">
        <v>79</v>
      </c>
      <c r="F133" s="589" t="s">
        <v>129</v>
      </c>
      <c r="G133" s="642"/>
    </row>
    <row r="134" spans="2:7" hidden="1">
      <c r="B134" s="468">
        <v>44722</v>
      </c>
      <c r="C134" s="590" t="s">
        <v>58</v>
      </c>
      <c r="D134" s="464">
        <v>2000000</v>
      </c>
      <c r="E134" s="210" t="s">
        <v>20</v>
      </c>
      <c r="F134" s="589" t="s">
        <v>129</v>
      </c>
      <c r="G134" s="643"/>
    </row>
    <row r="135" spans="2:7" hidden="1">
      <c r="B135" s="468">
        <v>44733</v>
      </c>
      <c r="C135" s="590" t="s">
        <v>58</v>
      </c>
      <c r="D135" s="464">
        <v>1933880</v>
      </c>
      <c r="E135" s="210" t="s">
        <v>20</v>
      </c>
      <c r="F135" s="589" t="s">
        <v>129</v>
      </c>
      <c r="G135" s="643"/>
    </row>
    <row r="136" spans="2:7" hidden="1">
      <c r="B136" s="468">
        <v>44734</v>
      </c>
      <c r="C136" s="210" t="s">
        <v>619</v>
      </c>
      <c r="D136" s="464">
        <v>100000</v>
      </c>
      <c r="E136" s="210" t="s">
        <v>619</v>
      </c>
      <c r="F136" s="589" t="s">
        <v>129</v>
      </c>
      <c r="G136" s="642"/>
    </row>
    <row r="137" spans="2:7" hidden="1">
      <c r="B137" s="468">
        <v>44738</v>
      </c>
      <c r="C137" s="210" t="s">
        <v>363</v>
      </c>
      <c r="D137" s="464">
        <v>1470</v>
      </c>
      <c r="E137" s="210" t="s">
        <v>363</v>
      </c>
      <c r="F137" s="589" t="s">
        <v>129</v>
      </c>
      <c r="G137" s="642"/>
    </row>
    <row r="138" spans="2:7" hidden="1">
      <c r="B138" s="468">
        <v>44738</v>
      </c>
      <c r="C138" s="210" t="s">
        <v>364</v>
      </c>
      <c r="D138" s="464">
        <v>140</v>
      </c>
      <c r="E138" s="210" t="s">
        <v>364</v>
      </c>
      <c r="F138" s="589" t="s">
        <v>129</v>
      </c>
      <c r="G138" s="642"/>
    </row>
    <row r="139" spans="2:7" ht="17.25" hidden="1" thickBot="1">
      <c r="B139" s="518">
        <v>44742</v>
      </c>
      <c r="C139" s="150" t="s">
        <v>177</v>
      </c>
      <c r="D139" s="644">
        <v>44880</v>
      </c>
      <c r="E139" s="356" t="s">
        <v>79</v>
      </c>
      <c r="F139" s="591" t="s">
        <v>129</v>
      </c>
      <c r="G139" s="643"/>
    </row>
    <row r="140" spans="2:7" hidden="1">
      <c r="B140" s="516">
        <v>44747</v>
      </c>
      <c r="C140" s="543" t="s">
        <v>177</v>
      </c>
      <c r="D140" s="466">
        <v>55000</v>
      </c>
      <c r="E140" s="352" t="s">
        <v>79</v>
      </c>
      <c r="F140" s="588" t="s">
        <v>129</v>
      </c>
      <c r="G140" s="334"/>
    </row>
    <row r="141" spans="2:7" hidden="1">
      <c r="B141" s="468">
        <v>44753</v>
      </c>
      <c r="C141" s="590" t="s">
        <v>58</v>
      </c>
      <c r="D141" s="464">
        <v>4824000</v>
      </c>
      <c r="E141" s="210" t="s">
        <v>20</v>
      </c>
      <c r="F141" s="589" t="s">
        <v>129</v>
      </c>
      <c r="G141" s="334"/>
    </row>
    <row r="142" spans="2:7" ht="17.25" hidden="1" thickBot="1">
      <c r="B142" s="520">
        <v>44773</v>
      </c>
      <c r="C142" s="144" t="s">
        <v>177</v>
      </c>
      <c r="D142" s="521">
        <v>45595</v>
      </c>
      <c r="E142" s="209" t="s">
        <v>79</v>
      </c>
      <c r="F142" s="606" t="s">
        <v>129</v>
      </c>
    </row>
    <row r="143" spans="2:7" hidden="1">
      <c r="B143" s="516">
        <v>44778</v>
      </c>
      <c r="C143" s="406" t="s">
        <v>177</v>
      </c>
      <c r="D143" s="466">
        <v>55000</v>
      </c>
      <c r="E143" s="352" t="s">
        <v>79</v>
      </c>
      <c r="F143" s="588" t="s">
        <v>129</v>
      </c>
    </row>
    <row r="144" spans="2:7" hidden="1">
      <c r="B144" s="468">
        <v>44784</v>
      </c>
      <c r="C144" s="590" t="s">
        <v>58</v>
      </c>
      <c r="D144" s="464">
        <v>2404000</v>
      </c>
      <c r="E144" s="210" t="s">
        <v>20</v>
      </c>
      <c r="F144" s="589" t="s">
        <v>129</v>
      </c>
    </row>
    <row r="145" spans="2:10" hidden="1">
      <c r="B145" s="468">
        <v>44784</v>
      </c>
      <c r="C145" s="590" t="s">
        <v>58</v>
      </c>
      <c r="D145" s="464">
        <v>5685000</v>
      </c>
      <c r="E145" s="210" t="s">
        <v>20</v>
      </c>
      <c r="F145" s="589" t="s">
        <v>129</v>
      </c>
    </row>
    <row r="146" spans="2:10" hidden="1">
      <c r="B146" s="468">
        <v>44797</v>
      </c>
      <c r="C146" s="590" t="s">
        <v>58</v>
      </c>
      <c r="D146" s="464">
        <v>1980000</v>
      </c>
      <c r="E146" s="210" t="s">
        <v>20</v>
      </c>
      <c r="F146" s="589" t="s">
        <v>129</v>
      </c>
    </row>
    <row r="147" spans="2:10" ht="17.25" hidden="1" thickBot="1">
      <c r="B147" s="520">
        <v>44804</v>
      </c>
      <c r="C147" s="144" t="s">
        <v>177</v>
      </c>
      <c r="D147" s="524">
        <v>44715</v>
      </c>
      <c r="E147" s="209" t="s">
        <v>79</v>
      </c>
      <c r="F147" s="606" t="s">
        <v>129</v>
      </c>
    </row>
    <row r="148" spans="2:10" hidden="1">
      <c r="B148" s="516">
        <v>44809</v>
      </c>
      <c r="C148" s="406" t="s">
        <v>177</v>
      </c>
      <c r="D148" s="466">
        <v>55000</v>
      </c>
      <c r="E148" s="352" t="s">
        <v>79</v>
      </c>
      <c r="F148" s="588" t="s">
        <v>129</v>
      </c>
    </row>
    <row r="149" spans="2:10" hidden="1">
      <c r="B149" s="468">
        <v>44819</v>
      </c>
      <c r="C149" s="590" t="s">
        <v>58</v>
      </c>
      <c r="D149" s="464">
        <v>5798500</v>
      </c>
      <c r="E149" s="210" t="s">
        <v>20</v>
      </c>
      <c r="F149" s="589" t="s">
        <v>129</v>
      </c>
    </row>
    <row r="150" spans="2:10" ht="17.25" hidden="1" thickBot="1">
      <c r="B150" s="518">
        <v>44834</v>
      </c>
      <c r="C150" s="150" t="s">
        <v>177</v>
      </c>
      <c r="D150" s="666">
        <v>43725</v>
      </c>
      <c r="E150" s="356" t="s">
        <v>79</v>
      </c>
      <c r="F150" s="591" t="s">
        <v>145</v>
      </c>
    </row>
    <row r="151" spans="2:10" hidden="1">
      <c r="B151" s="516">
        <v>44839</v>
      </c>
      <c r="C151" s="406" t="s">
        <v>177</v>
      </c>
      <c r="D151" s="466">
        <v>55000</v>
      </c>
      <c r="E151" s="352" t="s">
        <v>79</v>
      </c>
      <c r="F151" s="588" t="s">
        <v>129</v>
      </c>
    </row>
    <row r="152" spans="2:10" hidden="1">
      <c r="B152" s="468">
        <v>44842</v>
      </c>
      <c r="C152" s="590" t="s">
        <v>58</v>
      </c>
      <c r="D152" s="464">
        <v>3379000</v>
      </c>
      <c r="E152" s="210" t="s">
        <v>20</v>
      </c>
      <c r="F152" s="589" t="s">
        <v>129</v>
      </c>
    </row>
    <row r="153" spans="2:10" ht="17.25" hidden="1" thickBot="1">
      <c r="B153" s="520">
        <v>44865</v>
      </c>
      <c r="C153" s="144" t="s">
        <v>177</v>
      </c>
      <c r="D153" s="524">
        <v>43340</v>
      </c>
      <c r="E153" s="209" t="s">
        <v>79</v>
      </c>
      <c r="F153" s="606" t="s">
        <v>145</v>
      </c>
    </row>
    <row r="154" spans="2:10" hidden="1">
      <c r="B154" s="516">
        <v>44872</v>
      </c>
      <c r="C154" s="406" t="s">
        <v>177</v>
      </c>
      <c r="D154" s="466">
        <v>55000</v>
      </c>
      <c r="E154" s="352" t="s">
        <v>79</v>
      </c>
      <c r="F154" s="588" t="s">
        <v>129</v>
      </c>
    </row>
    <row r="155" spans="2:10" ht="17.25" hidden="1" thickBot="1">
      <c r="B155" s="520">
        <v>44895</v>
      </c>
      <c r="C155" s="144" t="s">
        <v>177</v>
      </c>
      <c r="D155" s="521">
        <v>42845</v>
      </c>
      <c r="E155" s="209" t="s">
        <v>79</v>
      </c>
      <c r="F155" s="606" t="s">
        <v>129</v>
      </c>
    </row>
    <row r="156" spans="2:10" s="338" customFormat="1" hidden="1">
      <c r="B156" s="516">
        <v>44900</v>
      </c>
      <c r="C156" s="210" t="s">
        <v>177</v>
      </c>
      <c r="D156" s="466">
        <v>55110</v>
      </c>
      <c r="E156" s="352" t="s">
        <v>730</v>
      </c>
      <c r="F156" s="588" t="s">
        <v>129</v>
      </c>
      <c r="H156" s="54"/>
      <c r="J156" s="54"/>
    </row>
    <row r="157" spans="2:10" s="338" customFormat="1" hidden="1">
      <c r="B157" s="468">
        <v>44904</v>
      </c>
      <c r="C157" s="210" t="s">
        <v>732</v>
      </c>
      <c r="D157" s="464">
        <v>4738800</v>
      </c>
      <c r="E157" s="210" t="s">
        <v>731</v>
      </c>
      <c r="F157" s="589" t="s">
        <v>129</v>
      </c>
      <c r="H157" s="54"/>
      <c r="J157" s="54"/>
    </row>
    <row r="158" spans="2:10" s="338" customFormat="1" ht="17.25" hidden="1" thickBot="1">
      <c r="B158" s="520">
        <v>44926</v>
      </c>
      <c r="C158" s="210" t="s">
        <v>177</v>
      </c>
      <c r="D158" s="524">
        <v>43780</v>
      </c>
      <c r="E158" s="209" t="s">
        <v>729</v>
      </c>
      <c r="F158" s="606" t="s">
        <v>129</v>
      </c>
      <c r="H158" s="54"/>
      <c r="J158" s="54"/>
    </row>
    <row r="159" spans="2:10">
      <c r="B159" s="516">
        <v>44931</v>
      </c>
      <c r="C159" s="406" t="s">
        <v>177</v>
      </c>
      <c r="D159" s="466">
        <v>55110</v>
      </c>
      <c r="E159" s="406" t="s">
        <v>79</v>
      </c>
      <c r="F159" s="588" t="s">
        <v>129</v>
      </c>
    </row>
    <row r="160" spans="2:10">
      <c r="B160" s="468">
        <v>44934</v>
      </c>
      <c r="C160" s="210" t="s">
        <v>753</v>
      </c>
      <c r="D160" s="464">
        <v>4175000</v>
      </c>
      <c r="E160" s="210" t="s">
        <v>58</v>
      </c>
      <c r="F160" s="589" t="s">
        <v>129</v>
      </c>
    </row>
    <row r="161" spans="2:10">
      <c r="B161" s="468">
        <v>44934</v>
      </c>
      <c r="C161" s="210" t="s">
        <v>724</v>
      </c>
      <c r="D161" s="464">
        <v>2540000</v>
      </c>
      <c r="E161" s="210" t="s">
        <v>728</v>
      </c>
      <c r="F161" s="589" t="s">
        <v>129</v>
      </c>
    </row>
    <row r="162" spans="2:10">
      <c r="B162" s="734">
        <v>44934</v>
      </c>
      <c r="C162" s="234" t="s">
        <v>724</v>
      </c>
      <c r="D162" s="735">
        <v>3250000</v>
      </c>
      <c r="E162" s="210" t="s">
        <v>728</v>
      </c>
      <c r="F162" s="736" t="s">
        <v>129</v>
      </c>
    </row>
    <row r="163" spans="2:10" ht="17.25" thickBot="1">
      <c r="B163" s="518">
        <v>44957</v>
      </c>
      <c r="C163" s="150" t="s">
        <v>177</v>
      </c>
      <c r="D163" s="519">
        <v>42845</v>
      </c>
      <c r="E163" s="150" t="s">
        <v>79</v>
      </c>
      <c r="F163" s="591" t="s">
        <v>129</v>
      </c>
    </row>
    <row r="164" spans="2:10" s="338" customFormat="1">
      <c r="B164" s="468">
        <v>44963</v>
      </c>
      <c r="C164" s="210" t="s">
        <v>177</v>
      </c>
      <c r="D164" s="464">
        <v>55000</v>
      </c>
      <c r="E164" s="210" t="s">
        <v>752</v>
      </c>
      <c r="F164" s="589" t="s">
        <v>129</v>
      </c>
      <c r="H164" s="54"/>
      <c r="J164" s="54"/>
    </row>
    <row r="165" spans="2:10" s="338" customFormat="1">
      <c r="B165" s="734">
        <v>44985</v>
      </c>
      <c r="C165" s="210" t="s">
        <v>753</v>
      </c>
      <c r="D165" s="735">
        <v>4723000</v>
      </c>
      <c r="E165" s="210" t="s">
        <v>58</v>
      </c>
      <c r="F165" s="736" t="s">
        <v>129</v>
      </c>
      <c r="H165" s="54"/>
      <c r="J165" s="54"/>
    </row>
    <row r="166" spans="2:10" s="338" customFormat="1" ht="17.25" thickBot="1">
      <c r="B166" s="518">
        <v>44985</v>
      </c>
      <c r="C166" s="150" t="s">
        <v>177</v>
      </c>
      <c r="D166" s="519">
        <v>25795</v>
      </c>
      <c r="E166" s="150" t="s">
        <v>79</v>
      </c>
      <c r="F166" s="591" t="s">
        <v>129</v>
      </c>
      <c r="H166" s="54"/>
      <c r="J166" s="54"/>
    </row>
    <row r="167" spans="2:10" s="338" customFormat="1">
      <c r="B167" s="468">
        <v>44991</v>
      </c>
      <c r="C167" s="210" t="s">
        <v>177</v>
      </c>
      <c r="D167" s="464">
        <v>55000</v>
      </c>
      <c r="E167" s="210" t="s">
        <v>780</v>
      </c>
      <c r="F167" s="589" t="s">
        <v>129</v>
      </c>
      <c r="H167" s="54"/>
      <c r="J167" s="54"/>
    </row>
    <row r="168" spans="2:10" s="338" customFormat="1">
      <c r="B168" s="734">
        <v>44993</v>
      </c>
      <c r="C168" s="210" t="s">
        <v>777</v>
      </c>
      <c r="D168" s="735">
        <v>1200000</v>
      </c>
      <c r="E168" s="210" t="s">
        <v>781</v>
      </c>
      <c r="F168" s="736" t="s">
        <v>129</v>
      </c>
      <c r="H168" s="54"/>
      <c r="J168" s="54"/>
    </row>
    <row r="169" spans="2:10" s="338" customFormat="1">
      <c r="B169" s="734">
        <v>44997</v>
      </c>
      <c r="C169" s="210" t="s">
        <v>777</v>
      </c>
      <c r="D169" s="735">
        <v>5434000</v>
      </c>
      <c r="E169" s="210" t="s">
        <v>817</v>
      </c>
      <c r="F169" s="736" t="s">
        <v>821</v>
      </c>
      <c r="H169" s="54"/>
      <c r="J169" s="54"/>
    </row>
    <row r="170" spans="2:10" s="338" customFormat="1" ht="17.25" thickBot="1">
      <c r="B170" s="518">
        <v>45016</v>
      </c>
      <c r="C170" s="150" t="s">
        <v>816</v>
      </c>
      <c r="D170" s="519">
        <v>60005</v>
      </c>
      <c r="E170" s="150" t="s">
        <v>822</v>
      </c>
      <c r="F170" s="591" t="s">
        <v>129</v>
      </c>
      <c r="H170" s="54"/>
      <c r="J170" s="54"/>
    </row>
    <row r="171" spans="2:10" s="338" customFormat="1">
      <c r="B171" s="734">
        <v>45021</v>
      </c>
      <c r="C171" s="210" t="s">
        <v>816</v>
      </c>
      <c r="D171" s="735">
        <v>55000</v>
      </c>
      <c r="E171" s="210" t="s">
        <v>815</v>
      </c>
      <c r="F171" s="736" t="s">
        <v>129</v>
      </c>
      <c r="H171" s="54"/>
      <c r="J171" s="54"/>
    </row>
    <row r="172" spans="2:10" s="338" customFormat="1">
      <c r="B172" s="790">
        <v>45026</v>
      </c>
      <c r="C172" s="144" t="s">
        <v>777</v>
      </c>
      <c r="D172" s="549">
        <v>6232500</v>
      </c>
      <c r="E172" s="144" t="s">
        <v>817</v>
      </c>
      <c r="F172" s="791" t="s">
        <v>821</v>
      </c>
      <c r="H172" s="54"/>
      <c r="J172" s="54"/>
    </row>
    <row r="173" spans="2:10" s="338" customFormat="1" ht="17.25" thickBot="1">
      <c r="B173" s="518">
        <v>45046</v>
      </c>
      <c r="C173" s="150" t="s">
        <v>820</v>
      </c>
      <c r="D173" s="519">
        <v>42295</v>
      </c>
      <c r="E173" s="150" t="s">
        <v>815</v>
      </c>
      <c r="F173" s="591" t="s">
        <v>129</v>
      </c>
      <c r="H173" s="54"/>
      <c r="J173" s="54"/>
    </row>
    <row r="174" spans="2:10" s="338" customFormat="1">
      <c r="B174" s="734">
        <v>45054</v>
      </c>
      <c r="C174" s="210" t="s">
        <v>177</v>
      </c>
      <c r="D174" s="735">
        <v>55000</v>
      </c>
      <c r="E174" s="210" t="s">
        <v>833</v>
      </c>
      <c r="F174" s="736" t="s">
        <v>129</v>
      </c>
      <c r="H174" s="54"/>
      <c r="J174" s="54"/>
    </row>
    <row r="175" spans="2:10" s="338" customFormat="1">
      <c r="B175" s="790">
        <v>45068</v>
      </c>
      <c r="C175" s="144" t="s">
        <v>777</v>
      </c>
      <c r="D175" s="549">
        <v>6494600</v>
      </c>
      <c r="E175" s="144" t="s">
        <v>817</v>
      </c>
      <c r="F175" s="791" t="s">
        <v>821</v>
      </c>
      <c r="H175" s="54"/>
      <c r="J175" s="54"/>
    </row>
    <row r="176" spans="2:10" s="338" customFormat="1" ht="17.25" thickBot="1">
      <c r="B176" s="518">
        <v>45077</v>
      </c>
      <c r="C176" s="150" t="s">
        <v>177</v>
      </c>
      <c r="D176" s="519">
        <v>42845</v>
      </c>
      <c r="E176" s="150" t="s">
        <v>833</v>
      </c>
      <c r="F176" s="591" t="s">
        <v>129</v>
      </c>
      <c r="H176" s="54"/>
      <c r="J176" s="54"/>
    </row>
    <row r="177" spans="2:10" s="338" customFormat="1">
      <c r="B177" s="734">
        <v>45082</v>
      </c>
      <c r="C177" s="210" t="s">
        <v>177</v>
      </c>
      <c r="D177" s="735">
        <v>55000</v>
      </c>
      <c r="E177" s="210" t="s">
        <v>833</v>
      </c>
      <c r="F177" s="736" t="s">
        <v>129</v>
      </c>
      <c r="H177" s="54"/>
      <c r="J177" s="54"/>
    </row>
    <row r="178" spans="2:10" s="338" customFormat="1">
      <c r="B178" s="734">
        <v>45099</v>
      </c>
      <c r="C178" s="210" t="s">
        <v>777</v>
      </c>
      <c r="D178" s="735">
        <v>5227000</v>
      </c>
      <c r="E178" s="210" t="s">
        <v>817</v>
      </c>
      <c r="F178" s="736" t="s">
        <v>821</v>
      </c>
      <c r="H178" s="54"/>
      <c r="J178" s="54"/>
    </row>
    <row r="179" spans="2:10" s="338" customFormat="1">
      <c r="B179" s="734">
        <v>45102</v>
      </c>
      <c r="C179" s="210" t="s">
        <v>363</v>
      </c>
      <c r="D179" s="735">
        <v>1210</v>
      </c>
      <c r="E179" s="210" t="s">
        <v>363</v>
      </c>
      <c r="F179" s="736" t="s">
        <v>129</v>
      </c>
      <c r="H179" s="54"/>
      <c r="J179" s="54"/>
    </row>
    <row r="180" spans="2:10" s="338" customFormat="1">
      <c r="B180" s="734">
        <v>45102</v>
      </c>
      <c r="C180" s="144" t="s">
        <v>364</v>
      </c>
      <c r="D180" s="549">
        <v>120</v>
      </c>
      <c r="E180" s="144" t="s">
        <v>364</v>
      </c>
      <c r="F180" s="736" t="s">
        <v>129</v>
      </c>
      <c r="H180" s="54"/>
      <c r="J180" s="54"/>
    </row>
    <row r="181" spans="2:10" s="338" customFormat="1" ht="17.25" thickBot="1">
      <c r="B181" s="518">
        <v>45107</v>
      </c>
      <c r="C181" s="150" t="s">
        <v>177</v>
      </c>
      <c r="D181" s="519">
        <v>43285</v>
      </c>
      <c r="E181" s="150" t="s">
        <v>833</v>
      </c>
      <c r="F181" s="591" t="s">
        <v>129</v>
      </c>
      <c r="H181" s="54"/>
      <c r="J181" s="54"/>
    </row>
    <row r="182" spans="2:10" s="338" customFormat="1">
      <c r="B182" s="734">
        <v>45112</v>
      </c>
      <c r="C182" s="210" t="s">
        <v>177</v>
      </c>
      <c r="D182" s="735">
        <v>55000</v>
      </c>
      <c r="E182" s="210" t="s">
        <v>833</v>
      </c>
      <c r="F182" s="736" t="s">
        <v>129</v>
      </c>
      <c r="H182" s="54"/>
      <c r="J182" s="54"/>
    </row>
    <row r="183" spans="2:10" s="338" customFormat="1">
      <c r="B183" s="734">
        <v>45113</v>
      </c>
      <c r="C183" s="210" t="s">
        <v>777</v>
      </c>
      <c r="D183" s="735">
        <v>6000000</v>
      </c>
      <c r="E183" s="210" t="s">
        <v>817</v>
      </c>
      <c r="F183" s="736" t="s">
        <v>821</v>
      </c>
      <c r="H183" s="54"/>
      <c r="J183" s="54"/>
    </row>
    <row r="184" spans="2:10" s="338" customFormat="1">
      <c r="B184" s="734">
        <v>45113</v>
      </c>
      <c r="C184" s="210" t="s">
        <v>777</v>
      </c>
      <c r="D184" s="735">
        <v>1856000</v>
      </c>
      <c r="E184" s="210" t="s">
        <v>817</v>
      </c>
      <c r="F184" s="736" t="s">
        <v>821</v>
      </c>
      <c r="H184" s="54"/>
      <c r="J184" s="54"/>
    </row>
    <row r="185" spans="2:10" s="338" customFormat="1" ht="17.25" thickBot="1">
      <c r="B185" s="518">
        <v>45138</v>
      </c>
      <c r="C185" s="150" t="s">
        <v>177</v>
      </c>
      <c r="D185" s="519">
        <v>42460</v>
      </c>
      <c r="E185" s="150" t="s">
        <v>833</v>
      </c>
      <c r="F185" s="591" t="s">
        <v>129</v>
      </c>
      <c r="H185" s="54"/>
      <c r="J185" s="54"/>
    </row>
    <row r="186" spans="2:10" s="338" customFormat="1">
      <c r="B186" s="734">
        <v>45141</v>
      </c>
      <c r="C186" s="210" t="s">
        <v>777</v>
      </c>
      <c r="D186" s="735">
        <v>2144000</v>
      </c>
      <c r="E186" s="210" t="s">
        <v>817</v>
      </c>
      <c r="F186" s="736" t="s">
        <v>129</v>
      </c>
      <c r="H186" s="54"/>
      <c r="J186" s="54"/>
    </row>
    <row r="187" spans="2:10" s="338" customFormat="1">
      <c r="B187" s="734">
        <v>45141</v>
      </c>
      <c r="C187" s="210" t="s">
        <v>777</v>
      </c>
      <c r="D187" s="735">
        <v>4000000</v>
      </c>
      <c r="E187" s="210" t="s">
        <v>817</v>
      </c>
      <c r="F187" s="736" t="s">
        <v>821</v>
      </c>
      <c r="H187" s="54"/>
      <c r="J187" s="54"/>
    </row>
    <row r="188" spans="2:10" s="338" customFormat="1">
      <c r="B188" s="734">
        <v>45145</v>
      </c>
      <c r="C188" s="210" t="s">
        <v>177</v>
      </c>
      <c r="D188" s="735">
        <v>55000</v>
      </c>
      <c r="E188" s="210" t="s">
        <v>833</v>
      </c>
      <c r="F188" s="736" t="s">
        <v>821</v>
      </c>
      <c r="H188" s="54"/>
      <c r="J188" s="54"/>
    </row>
    <row r="189" spans="2:10" s="338" customFormat="1" ht="17.25" thickBot="1">
      <c r="B189" s="518">
        <v>45169</v>
      </c>
      <c r="C189" s="150" t="s">
        <v>177</v>
      </c>
      <c r="D189" s="519">
        <v>42185</v>
      </c>
      <c r="E189" s="416" t="s">
        <v>833</v>
      </c>
      <c r="F189" s="591" t="s">
        <v>129</v>
      </c>
      <c r="H189" s="54"/>
      <c r="J189" s="54"/>
    </row>
    <row r="190" spans="2:10" s="338" customFormat="1">
      <c r="B190" s="734">
        <v>45174</v>
      </c>
      <c r="C190" s="210" t="s">
        <v>177</v>
      </c>
      <c r="D190" s="735">
        <v>55440</v>
      </c>
      <c r="E190" s="210" t="s">
        <v>833</v>
      </c>
      <c r="F190" s="736" t="s">
        <v>821</v>
      </c>
      <c r="H190" s="54"/>
      <c r="J190" s="54"/>
    </row>
    <row r="191" spans="2:10" s="338" customFormat="1">
      <c r="B191" s="734">
        <v>45182</v>
      </c>
      <c r="C191" s="210" t="s">
        <v>777</v>
      </c>
      <c r="D191" s="735">
        <v>5000000</v>
      </c>
      <c r="E191" s="210" t="s">
        <v>817</v>
      </c>
      <c r="F191" s="736" t="s">
        <v>129</v>
      </c>
      <c r="H191" s="54"/>
      <c r="J191" s="54"/>
    </row>
    <row r="192" spans="2:10" s="338" customFormat="1">
      <c r="B192" s="734">
        <v>45182</v>
      </c>
      <c r="C192" s="210" t="s">
        <v>777</v>
      </c>
      <c r="D192" s="735">
        <v>2552000</v>
      </c>
      <c r="E192" s="210" t="s">
        <v>817</v>
      </c>
      <c r="F192" s="736" t="s">
        <v>821</v>
      </c>
      <c r="H192" s="54"/>
      <c r="J192" s="54"/>
    </row>
    <row r="193" spans="2:10" s="338" customFormat="1">
      <c r="B193" s="734">
        <v>45182</v>
      </c>
      <c r="C193" s="210" t="s">
        <v>777</v>
      </c>
      <c r="D193" s="735">
        <v>3500000</v>
      </c>
      <c r="E193" s="210" t="s">
        <v>817</v>
      </c>
      <c r="F193" s="736" t="s">
        <v>821</v>
      </c>
      <c r="H193" s="54"/>
      <c r="J193" s="54"/>
    </row>
    <row r="194" spans="2:10" s="338" customFormat="1">
      <c r="B194" s="734">
        <v>45194</v>
      </c>
      <c r="C194" s="210" t="s">
        <v>777</v>
      </c>
      <c r="D194" s="735">
        <v>2500000</v>
      </c>
      <c r="E194" s="210" t="s">
        <v>817</v>
      </c>
      <c r="F194" s="736" t="s">
        <v>821</v>
      </c>
      <c r="H194" s="54"/>
      <c r="J194" s="54"/>
    </row>
    <row r="195" spans="2:10" s="338" customFormat="1" ht="17.25" thickBot="1">
      <c r="B195" s="518">
        <v>45199</v>
      </c>
      <c r="C195" s="150" t="s">
        <v>177</v>
      </c>
      <c r="D195" s="519">
        <v>40260</v>
      </c>
      <c r="E195" s="416" t="s">
        <v>833</v>
      </c>
      <c r="F195" s="591" t="s">
        <v>129</v>
      </c>
      <c r="H195" s="54"/>
      <c r="J195" s="54"/>
    </row>
    <row r="196" spans="2:10" s="338" customFormat="1">
      <c r="B196" s="734">
        <v>45204</v>
      </c>
      <c r="C196" s="210" t="s">
        <v>177</v>
      </c>
      <c r="D196" s="735">
        <v>55110</v>
      </c>
      <c r="E196" s="210" t="s">
        <v>833</v>
      </c>
      <c r="F196" s="736" t="s">
        <v>821</v>
      </c>
      <c r="H196" s="54"/>
      <c r="J196" s="54"/>
    </row>
    <row r="197" spans="2:10" s="338" customFormat="1" ht="17.25" thickBot="1">
      <c r="B197" s="518">
        <v>45230</v>
      </c>
      <c r="C197" s="150" t="s">
        <v>177</v>
      </c>
      <c r="D197" s="519">
        <v>44330</v>
      </c>
      <c r="E197" s="416" t="s">
        <v>833</v>
      </c>
      <c r="F197" s="591" t="s">
        <v>129</v>
      </c>
      <c r="H197" s="54"/>
      <c r="J197" s="54"/>
    </row>
    <row r="198" spans="2:10" s="338" customFormat="1">
      <c r="B198" s="734">
        <v>45233</v>
      </c>
      <c r="C198" s="210" t="s">
        <v>777</v>
      </c>
      <c r="D198" s="735">
        <v>5358000</v>
      </c>
      <c r="E198" s="210" t="s">
        <v>817</v>
      </c>
      <c r="F198" s="736" t="s">
        <v>129</v>
      </c>
      <c r="H198" s="54"/>
      <c r="J198" s="54"/>
    </row>
    <row r="199" spans="2:10" s="338" customFormat="1">
      <c r="B199" s="734">
        <v>45236</v>
      </c>
      <c r="C199" s="210" t="s">
        <v>177</v>
      </c>
      <c r="D199" s="735">
        <v>55000</v>
      </c>
      <c r="E199" s="210" t="s">
        <v>833</v>
      </c>
      <c r="F199" s="736" t="s">
        <v>821</v>
      </c>
      <c r="H199" s="54"/>
      <c r="J199" s="54"/>
    </row>
    <row r="200" spans="2:10" s="338" customFormat="1" ht="17.25" thickBot="1">
      <c r="B200" s="518">
        <v>45260</v>
      </c>
      <c r="C200" s="150" t="s">
        <v>177</v>
      </c>
      <c r="D200" s="519">
        <v>41415</v>
      </c>
      <c r="E200" s="416" t="s">
        <v>833</v>
      </c>
      <c r="F200" s="591" t="s">
        <v>129</v>
      </c>
      <c r="H200" s="54"/>
      <c r="J200" s="54"/>
    </row>
    <row r="201" spans="2:10" s="338" customFormat="1">
      <c r="B201" s="734">
        <v>45265</v>
      </c>
      <c r="C201" s="210" t="s">
        <v>177</v>
      </c>
      <c r="D201" s="735">
        <v>55000</v>
      </c>
      <c r="E201" s="210" t="s">
        <v>833</v>
      </c>
      <c r="F201" s="736" t="s">
        <v>129</v>
      </c>
      <c r="H201" s="54"/>
      <c r="J201" s="54"/>
    </row>
    <row r="202" spans="2:10" s="338" customFormat="1">
      <c r="B202" s="734">
        <v>45267</v>
      </c>
      <c r="C202" s="210" t="s">
        <v>777</v>
      </c>
      <c r="D202" s="735">
        <v>6000000</v>
      </c>
      <c r="E202" s="210" t="s">
        <v>817</v>
      </c>
      <c r="F202" s="736" t="s">
        <v>821</v>
      </c>
      <c r="H202" s="54"/>
      <c r="J202" s="54"/>
    </row>
    <row r="203" spans="2:10" s="338" customFormat="1">
      <c r="B203" s="734">
        <v>45284</v>
      </c>
      <c r="C203" s="210" t="s">
        <v>363</v>
      </c>
      <c r="D203" s="735">
        <v>1370</v>
      </c>
      <c r="E203" s="210" t="s">
        <v>495</v>
      </c>
      <c r="F203" s="736" t="s">
        <v>821</v>
      </c>
      <c r="H203" s="54"/>
      <c r="J203" s="54"/>
    </row>
    <row r="204" spans="2:10" s="338" customFormat="1">
      <c r="B204" s="734">
        <v>45284</v>
      </c>
      <c r="C204" s="210" t="s">
        <v>496</v>
      </c>
      <c r="D204" s="735">
        <v>130</v>
      </c>
      <c r="E204" s="210" t="s">
        <v>496</v>
      </c>
      <c r="F204" s="736" t="s">
        <v>821</v>
      </c>
      <c r="H204" s="54"/>
      <c r="J204" s="54"/>
    </row>
    <row r="205" spans="2:10" s="338" customFormat="1" ht="17.25" thickBot="1">
      <c r="B205" s="518">
        <v>45291</v>
      </c>
      <c r="C205" s="150" t="s">
        <v>920</v>
      </c>
      <c r="D205" s="519">
        <v>41470</v>
      </c>
      <c r="E205" s="416" t="s">
        <v>921</v>
      </c>
      <c r="F205" s="591" t="s">
        <v>129</v>
      </c>
      <c r="H205" s="54"/>
      <c r="J205" s="54"/>
    </row>
    <row r="207" spans="2:10">
      <c r="D207" s="335"/>
    </row>
    <row r="208" spans="2:10" s="338" customFormat="1">
      <c r="B208" s="52"/>
      <c r="C208" s="52"/>
      <c r="D208" s="54"/>
      <c r="E208" s="52"/>
      <c r="F208"/>
      <c r="G208"/>
    </row>
    <row r="209" spans="2:7" s="338" customFormat="1">
      <c r="B209" s="52"/>
      <c r="C209" s="52"/>
      <c r="D209" s="54"/>
      <c r="E209" s="52"/>
      <c r="F209"/>
      <c r="G209"/>
    </row>
    <row r="210" spans="2:7" s="338" customFormat="1">
      <c r="B210" s="52"/>
      <c r="C210" s="52"/>
      <c r="D210" s="54"/>
      <c r="E210" s="52"/>
      <c r="F210"/>
      <c r="G210"/>
    </row>
  </sheetData>
  <mergeCells count="2">
    <mergeCell ref="B2:F2"/>
    <mergeCell ref="B1:F1"/>
  </mergeCells>
  <phoneticPr fontId="3" type="noConversion"/>
  <conditionalFormatting sqref="B63">
    <cfRule type="timePeriod" dxfId="2" priority="3" timePeriod="lastWeek">
      <formula>AND(TODAY()-ROUNDDOWN(B63,0)&gt;=(WEEKDAY(TODAY())),TODAY()-ROUNDDOWN(B63,0)&lt;(WEEKDAY(TODAY())+7))</formula>
    </cfRule>
  </conditionalFormatting>
  <conditionalFormatting sqref="B63">
    <cfRule type="timePeriod" dxfId="1" priority="2" timePeriod="lastWeek">
      <formula>AND(TODAY()-ROUNDDOWN(B63,0)&gt;=(WEEKDAY(TODAY())),TODAY()-ROUNDDOWN(B63,0)&lt;(WEEKDAY(TODAY())+7))</formula>
    </cfRule>
  </conditionalFormatting>
  <conditionalFormatting sqref="B64">
    <cfRule type="timePeriod" dxfId="0" priority="1" timePeriod="lastWeek">
      <formula>AND(TODAY()-ROUNDDOWN(B64,0)&gt;=(WEEKDAY(TODAY())),TODAY()-ROUNDDOWN(B64,0)&lt;(WEEKDAY(TODAY())+7))</formula>
    </cfRule>
  </conditionalFormatting>
  <printOptions horizontalCentered="1"/>
  <pageMargins left="0.31496062992125984" right="0.11811023622047245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49"/>
  <sheetViews>
    <sheetView zoomScale="110" zoomScaleNormal="110" zoomScaleSheetLayoutView="100" workbookViewId="0">
      <selection activeCell="C31" sqref="C31"/>
    </sheetView>
  </sheetViews>
  <sheetFormatPr defaultRowHeight="16.5"/>
  <cols>
    <col min="1" max="2" width="15.375" style="11" customWidth="1"/>
    <col min="3" max="5" width="15.375" style="54" customWidth="1"/>
    <col min="6" max="6" width="16.625" style="11" customWidth="1"/>
    <col min="8" max="8" width="12.125" bestFit="1" customWidth="1"/>
  </cols>
  <sheetData>
    <row r="1" spans="1:6" ht="36" customHeight="1">
      <c r="A1" s="957" t="s">
        <v>738</v>
      </c>
      <c r="B1" s="962"/>
      <c r="C1" s="962"/>
      <c r="D1" s="962"/>
      <c r="E1" s="962"/>
      <c r="F1" s="962"/>
    </row>
    <row r="2" spans="1:6" ht="23.25" customHeight="1" thickBot="1">
      <c r="A2" s="84" t="s">
        <v>117</v>
      </c>
      <c r="F2" s="80" t="s">
        <v>108</v>
      </c>
    </row>
    <row r="3" spans="1:6">
      <c r="A3" s="21" t="s">
        <v>62</v>
      </c>
      <c r="B3" s="22" t="s">
        <v>63</v>
      </c>
      <c r="C3" s="87" t="s">
        <v>64</v>
      </c>
      <c r="D3" s="87" t="s">
        <v>65</v>
      </c>
      <c r="E3" s="87" t="s">
        <v>66</v>
      </c>
      <c r="F3" s="23" t="s">
        <v>67</v>
      </c>
    </row>
    <row r="4" spans="1:6">
      <c r="A4" s="24"/>
      <c r="B4" s="205" t="s">
        <v>68</v>
      </c>
      <c r="C4" s="206">
        <v>211600</v>
      </c>
      <c r="D4" s="206">
        <v>0</v>
      </c>
      <c r="E4" s="206">
        <f>C4-D4</f>
        <v>211600</v>
      </c>
      <c r="F4" s="25"/>
    </row>
    <row r="5" spans="1:6" s="338" customFormat="1" ht="16.5" hidden="1" customHeight="1">
      <c r="A5" s="1126">
        <v>44251</v>
      </c>
      <c r="B5" s="434" t="s">
        <v>8</v>
      </c>
      <c r="C5" s="1127"/>
      <c r="D5" s="435">
        <v>0</v>
      </c>
      <c r="E5" s="435"/>
      <c r="F5" s="229"/>
    </row>
    <row r="6" spans="1:6" s="338" customFormat="1" hidden="1">
      <c r="A6" s="1126">
        <v>44349</v>
      </c>
      <c r="B6" s="434" t="s">
        <v>8</v>
      </c>
      <c r="C6" s="408"/>
      <c r="D6" s="1127">
        <v>1194000</v>
      </c>
      <c r="E6" s="435"/>
      <c r="F6" s="733" t="s">
        <v>744</v>
      </c>
    </row>
    <row r="7" spans="1:6" s="338" customFormat="1" hidden="1">
      <c r="A7" s="1126">
        <v>44448</v>
      </c>
      <c r="B7" s="434" t="s">
        <v>303</v>
      </c>
      <c r="C7" s="408"/>
      <c r="D7" s="1127">
        <v>780000</v>
      </c>
      <c r="E7" s="435"/>
      <c r="F7" s="733" t="s">
        <v>744</v>
      </c>
    </row>
    <row r="8" spans="1:6" s="151" customFormat="1" hidden="1">
      <c r="A8" s="228"/>
      <c r="B8" s="301" t="s">
        <v>123</v>
      </c>
      <c r="C8" s="226">
        <f>SUM(C5:C7)</f>
        <v>0</v>
      </c>
      <c r="D8" s="226">
        <f>SUM(D5:D7)</f>
        <v>1974000</v>
      </c>
      <c r="E8" s="449"/>
      <c r="F8" s="229"/>
    </row>
    <row r="9" spans="1:6" s="151" customFormat="1" hidden="1">
      <c r="A9" s="1126">
        <v>44679</v>
      </c>
      <c r="B9" s="434" t="s">
        <v>8</v>
      </c>
      <c r="C9" s="226">
        <v>0</v>
      </c>
      <c r="D9" s="1127">
        <v>10000000</v>
      </c>
      <c r="E9" s="449"/>
      <c r="F9" s="733" t="s">
        <v>745</v>
      </c>
    </row>
    <row r="10" spans="1:6" s="151" customFormat="1" hidden="1">
      <c r="A10" s="1126">
        <v>44692</v>
      </c>
      <c r="B10" s="434" t="s">
        <v>8</v>
      </c>
      <c r="C10" s="226">
        <v>0</v>
      </c>
      <c r="D10" s="1127">
        <v>1223000</v>
      </c>
      <c r="E10" s="449"/>
      <c r="F10" s="733" t="s">
        <v>743</v>
      </c>
    </row>
    <row r="11" spans="1:6" s="151" customFormat="1" hidden="1">
      <c r="A11" s="1126">
        <v>44797</v>
      </c>
      <c r="B11" s="434" t="s">
        <v>8</v>
      </c>
      <c r="C11" s="226">
        <v>0</v>
      </c>
      <c r="D11" s="449">
        <v>1980000</v>
      </c>
      <c r="E11" s="449"/>
      <c r="F11" s="733" t="s">
        <v>709</v>
      </c>
    </row>
    <row r="12" spans="1:6" s="151" customFormat="1" hidden="1">
      <c r="A12" s="228"/>
      <c r="B12" s="301" t="s">
        <v>123</v>
      </c>
      <c r="C12" s="226">
        <f>SUM(C9:C11)</f>
        <v>0</v>
      </c>
      <c r="D12" s="226">
        <f>SUM(D9:D11)</f>
        <v>13203000</v>
      </c>
      <c r="E12" s="226"/>
      <c r="F12" s="229"/>
    </row>
    <row r="13" spans="1:6" s="151" customFormat="1">
      <c r="A13" s="1126">
        <v>44942</v>
      </c>
      <c r="B13" s="434" t="s">
        <v>8</v>
      </c>
      <c r="C13" s="1127">
        <v>300000</v>
      </c>
      <c r="D13" s="226">
        <v>0</v>
      </c>
      <c r="E13" s="449"/>
      <c r="F13" s="733" t="s">
        <v>722</v>
      </c>
    </row>
    <row r="14" spans="1:6" s="151" customFormat="1">
      <c r="A14" s="1126">
        <v>44944</v>
      </c>
      <c r="B14" s="434" t="s">
        <v>8</v>
      </c>
      <c r="C14" s="1127">
        <v>300000</v>
      </c>
      <c r="D14" s="226">
        <v>0</v>
      </c>
      <c r="E14" s="449"/>
      <c r="F14" s="733" t="s">
        <v>806</v>
      </c>
    </row>
    <row r="15" spans="1:6" s="151" customFormat="1">
      <c r="A15" s="228"/>
      <c r="B15" s="301" t="s">
        <v>123</v>
      </c>
      <c r="C15" s="226">
        <f>SUM(C13:C14)</f>
        <v>600000</v>
      </c>
      <c r="D15" s="226">
        <f>SUM(D13)</f>
        <v>0</v>
      </c>
      <c r="E15" s="226"/>
      <c r="F15" s="229"/>
    </row>
    <row r="16" spans="1:6" s="151" customFormat="1">
      <c r="A16" s="1126">
        <v>44965</v>
      </c>
      <c r="B16" s="434" t="s">
        <v>8</v>
      </c>
      <c r="C16" s="226">
        <v>0</v>
      </c>
      <c r="D16" s="1127">
        <v>214000</v>
      </c>
      <c r="E16" s="449"/>
      <c r="F16" s="733" t="s">
        <v>741</v>
      </c>
    </row>
    <row r="17" spans="1:6" s="151" customFormat="1">
      <c r="A17" s="1126">
        <v>44972</v>
      </c>
      <c r="B17" s="434" t="s">
        <v>8</v>
      </c>
      <c r="C17" s="1127">
        <v>300000</v>
      </c>
      <c r="D17" s="226">
        <v>0</v>
      </c>
      <c r="E17" s="449"/>
      <c r="F17" s="733" t="s">
        <v>722</v>
      </c>
    </row>
    <row r="18" spans="1:6" s="151" customFormat="1">
      <c r="A18" s="228"/>
      <c r="B18" s="301" t="s">
        <v>123</v>
      </c>
      <c r="C18" s="226">
        <f>SUM(C16:C17)</f>
        <v>300000</v>
      </c>
      <c r="D18" s="226">
        <f>SUM(D16:D17)</f>
        <v>214000</v>
      </c>
      <c r="E18" s="449"/>
      <c r="F18" s="229"/>
    </row>
    <row r="19" spans="1:6" s="151" customFormat="1">
      <c r="A19" s="1126">
        <v>45000</v>
      </c>
      <c r="B19" s="434" t="s">
        <v>8</v>
      </c>
      <c r="C19" s="1127">
        <v>300000</v>
      </c>
      <c r="D19" s="449">
        <v>0</v>
      </c>
      <c r="E19" s="449"/>
      <c r="F19" s="733" t="s">
        <v>722</v>
      </c>
    </row>
    <row r="20" spans="1:6" s="151" customFormat="1">
      <c r="A20" s="228"/>
      <c r="B20" s="301" t="s">
        <v>123</v>
      </c>
      <c r="C20" s="226">
        <f>SUM(C19:C19)</f>
        <v>300000</v>
      </c>
      <c r="D20" s="226">
        <f>SUM(D19:D19)</f>
        <v>0</v>
      </c>
      <c r="E20" s="449"/>
      <c r="F20" s="229"/>
    </row>
    <row r="21" spans="1:6" s="151" customFormat="1">
      <c r="A21" s="1126">
        <v>45029</v>
      </c>
      <c r="B21" s="434" t="s">
        <v>923</v>
      </c>
      <c r="C21" s="1127"/>
      <c r="D21" s="1127">
        <v>1000</v>
      </c>
      <c r="E21" s="449"/>
      <c r="F21" s="733" t="s">
        <v>922</v>
      </c>
    </row>
    <row r="22" spans="1:6" s="151" customFormat="1">
      <c r="A22" s="1126">
        <v>45033</v>
      </c>
      <c r="B22" s="434" t="s">
        <v>805</v>
      </c>
      <c r="C22" s="1127">
        <v>300000</v>
      </c>
      <c r="D22" s="449">
        <v>0</v>
      </c>
      <c r="E22" s="449"/>
      <c r="F22" s="733" t="s">
        <v>783</v>
      </c>
    </row>
    <row r="23" spans="1:6" s="151" customFormat="1">
      <c r="A23" s="1126">
        <v>45035</v>
      </c>
      <c r="B23" s="434" t="s">
        <v>924</v>
      </c>
      <c r="C23" s="1127"/>
      <c r="D23" s="1127">
        <v>12662</v>
      </c>
      <c r="E23" s="449"/>
      <c r="F23" s="733" t="s">
        <v>925</v>
      </c>
    </row>
    <row r="24" spans="1:6" s="151" customFormat="1">
      <c r="A24" s="1126">
        <v>45035</v>
      </c>
      <c r="B24" s="434" t="s">
        <v>8</v>
      </c>
      <c r="C24" s="1127">
        <v>16676252</v>
      </c>
      <c r="D24" s="449">
        <v>0</v>
      </c>
      <c r="E24" s="449"/>
      <c r="F24" s="733" t="s">
        <v>823</v>
      </c>
    </row>
    <row r="25" spans="1:6" s="151" customFormat="1">
      <c r="A25" s="228"/>
      <c r="B25" s="301" t="s">
        <v>123</v>
      </c>
      <c r="C25" s="226">
        <f>SUM(C21:C24)</f>
        <v>16976252</v>
      </c>
      <c r="D25" s="226">
        <f>SUM(D21:D24)</f>
        <v>13662</v>
      </c>
      <c r="E25" s="449"/>
      <c r="F25" s="229"/>
    </row>
    <row r="26" spans="1:6" s="151" customFormat="1">
      <c r="A26" s="1126">
        <v>45056</v>
      </c>
      <c r="B26" s="434" t="s">
        <v>8</v>
      </c>
      <c r="C26" s="1127">
        <v>20000000</v>
      </c>
      <c r="D26" s="449">
        <v>0</v>
      </c>
      <c r="E26" s="449"/>
      <c r="F26" s="733" t="s">
        <v>834</v>
      </c>
    </row>
    <row r="27" spans="1:6" s="151" customFormat="1">
      <c r="A27" s="1126">
        <v>45057</v>
      </c>
      <c r="B27" s="434" t="s">
        <v>8</v>
      </c>
      <c r="C27" s="1127"/>
      <c r="D27" s="449">
        <v>20000000</v>
      </c>
      <c r="E27" s="449"/>
      <c r="F27" s="733" t="s">
        <v>835</v>
      </c>
    </row>
    <row r="28" spans="1:6" s="151" customFormat="1">
      <c r="A28" s="1126">
        <v>45061</v>
      </c>
      <c r="B28" s="434" t="s">
        <v>8</v>
      </c>
      <c r="C28" s="1127">
        <v>300000</v>
      </c>
      <c r="D28" s="449">
        <v>0</v>
      </c>
      <c r="E28" s="449"/>
      <c r="F28" s="733" t="s">
        <v>828</v>
      </c>
    </row>
    <row r="29" spans="1:6" s="151" customFormat="1">
      <c r="A29" s="228"/>
      <c r="B29" s="301" t="s">
        <v>123</v>
      </c>
      <c r="C29" s="226">
        <f>SUM(C26:C28)</f>
        <v>20300000</v>
      </c>
      <c r="D29" s="226">
        <f>SUM(D26:D28)</f>
        <v>20000000</v>
      </c>
      <c r="E29" s="449"/>
      <c r="F29" s="229"/>
    </row>
    <row r="30" spans="1:6" s="151" customFormat="1">
      <c r="A30" s="1126">
        <v>45092</v>
      </c>
      <c r="B30" s="434" t="s">
        <v>8</v>
      </c>
      <c r="C30" s="1127">
        <v>300000</v>
      </c>
      <c r="D30" s="449">
        <v>0</v>
      </c>
      <c r="E30" s="449"/>
      <c r="F30" s="733" t="s">
        <v>722</v>
      </c>
    </row>
    <row r="31" spans="1:6" s="151" customFormat="1">
      <c r="A31" s="1126">
        <v>45094</v>
      </c>
      <c r="B31" s="434" t="s">
        <v>8</v>
      </c>
      <c r="C31" s="1127">
        <v>55</v>
      </c>
      <c r="D31" s="449">
        <v>0</v>
      </c>
      <c r="E31" s="449"/>
      <c r="F31" s="733" t="s">
        <v>926</v>
      </c>
    </row>
    <row r="32" spans="1:6" s="151" customFormat="1">
      <c r="A32" s="1126">
        <v>45094</v>
      </c>
      <c r="B32" s="434" t="s">
        <v>8</v>
      </c>
      <c r="C32" s="1127">
        <v>4</v>
      </c>
      <c r="D32" s="449">
        <v>0</v>
      </c>
      <c r="E32" s="449"/>
      <c r="F32" s="733" t="s">
        <v>927</v>
      </c>
    </row>
    <row r="33" spans="1:8" s="151" customFormat="1">
      <c r="A33" s="228"/>
      <c r="B33" s="301" t="s">
        <v>123</v>
      </c>
      <c r="C33" s="226">
        <f>SUM(C30:C32)</f>
        <v>300059</v>
      </c>
      <c r="D33" s="226">
        <f>SUM(D30:D32)</f>
        <v>0</v>
      </c>
      <c r="E33" s="449"/>
      <c r="F33" s="229"/>
    </row>
    <row r="34" spans="1:8" s="151" customFormat="1">
      <c r="A34" s="1126">
        <v>45124</v>
      </c>
      <c r="B34" s="434" t="s">
        <v>8</v>
      </c>
      <c r="C34" s="1127">
        <v>300000</v>
      </c>
      <c r="D34" s="449">
        <v>0</v>
      </c>
      <c r="E34" s="449"/>
      <c r="F34" s="733" t="s">
        <v>722</v>
      </c>
    </row>
    <row r="35" spans="1:8" s="151" customFormat="1">
      <c r="A35" s="1126">
        <v>45132</v>
      </c>
      <c r="B35" s="434" t="s">
        <v>8</v>
      </c>
      <c r="C35" s="1127"/>
      <c r="D35" s="449">
        <v>337000</v>
      </c>
      <c r="E35" s="449"/>
      <c r="F35" s="733" t="s">
        <v>741</v>
      </c>
    </row>
    <row r="36" spans="1:8" s="151" customFormat="1">
      <c r="A36" s="228"/>
      <c r="B36" s="301" t="s">
        <v>123</v>
      </c>
      <c r="C36" s="226">
        <f>SUM(C34:C34)</f>
        <v>300000</v>
      </c>
      <c r="D36" s="226">
        <f>SUM(D34:D34)</f>
        <v>0</v>
      </c>
      <c r="E36" s="449"/>
      <c r="F36" s="229"/>
    </row>
    <row r="37" spans="1:8" s="151" customFormat="1">
      <c r="A37" s="1126">
        <v>45154</v>
      </c>
      <c r="B37" s="434" t="s">
        <v>8</v>
      </c>
      <c r="C37" s="1127">
        <v>300000</v>
      </c>
      <c r="D37" s="449"/>
      <c r="E37" s="449"/>
      <c r="F37" s="733" t="s">
        <v>868</v>
      </c>
    </row>
    <row r="38" spans="1:8" s="151" customFormat="1">
      <c r="A38" s="1126">
        <v>45168</v>
      </c>
      <c r="B38" s="434" t="s">
        <v>8</v>
      </c>
      <c r="C38" s="1127"/>
      <c r="D38" s="449">
        <v>3432000</v>
      </c>
      <c r="E38" s="449"/>
      <c r="F38" s="733" t="s">
        <v>869</v>
      </c>
    </row>
    <row r="39" spans="1:8" s="151" customFormat="1">
      <c r="A39" s="228"/>
      <c r="B39" s="301" t="s">
        <v>123</v>
      </c>
      <c r="C39" s="226">
        <f>SUM(C37:C38)</f>
        <v>300000</v>
      </c>
      <c r="D39" s="226">
        <f>SUM(D37:D37)</f>
        <v>0</v>
      </c>
      <c r="E39" s="449"/>
      <c r="F39" s="229"/>
    </row>
    <row r="40" spans="1:8" s="151" customFormat="1">
      <c r="A40" s="1126">
        <v>45175</v>
      </c>
      <c r="B40" s="434" t="s">
        <v>873</v>
      </c>
      <c r="C40" s="1127"/>
      <c r="D40" s="1127">
        <v>97600</v>
      </c>
      <c r="E40" s="449"/>
      <c r="F40" s="733" t="s">
        <v>872</v>
      </c>
    </row>
    <row r="41" spans="1:8" s="151" customFormat="1">
      <c r="A41" s="1126">
        <v>45181</v>
      </c>
      <c r="B41" s="434" t="s">
        <v>873</v>
      </c>
      <c r="C41" s="1127"/>
      <c r="D41" s="1127">
        <v>150000</v>
      </c>
      <c r="E41" s="449"/>
      <c r="F41" s="733" t="s">
        <v>874</v>
      </c>
    </row>
    <row r="42" spans="1:8" s="151" customFormat="1">
      <c r="A42" s="1126">
        <v>45184</v>
      </c>
      <c r="B42" s="434" t="s">
        <v>8</v>
      </c>
      <c r="C42" s="1127">
        <v>300000</v>
      </c>
      <c r="D42" s="449"/>
      <c r="E42" s="449"/>
      <c r="F42" s="733" t="s">
        <v>722</v>
      </c>
    </row>
    <row r="43" spans="1:8" s="151" customFormat="1">
      <c r="A43" s="228"/>
      <c r="B43" s="301" t="s">
        <v>123</v>
      </c>
      <c r="C43" s="226">
        <f>SUM(C40:C42)</f>
        <v>300000</v>
      </c>
      <c r="D43" s="226">
        <f>SUM(D40:D42)</f>
        <v>247600</v>
      </c>
      <c r="E43" s="449"/>
      <c r="F43" s="229"/>
    </row>
    <row r="44" spans="1:8" ht="17.25" thickBot="1">
      <c r="A44" s="230"/>
      <c r="B44" s="28" t="s">
        <v>132</v>
      </c>
      <c r="C44" s="436">
        <f>SUM(C4+C15+C18+C20+C25+C29+C33+C36+C39+C43)</f>
        <v>39887911</v>
      </c>
      <c r="D44" s="88">
        <f>D15+D18+D20+D25+D29+D33+D36+D39+D43</f>
        <v>20475262</v>
      </c>
      <c r="E44" s="436">
        <f>C44-D44</f>
        <v>19412649</v>
      </c>
      <c r="F44" s="232"/>
    </row>
    <row r="45" spans="1:8" ht="18.75" customHeight="1">
      <c r="A45" s="30"/>
      <c r="B45" s="31"/>
      <c r="C45" s="118"/>
      <c r="D45" s="118"/>
      <c r="E45" s="118"/>
      <c r="F45" s="32"/>
    </row>
    <row r="46" spans="1:8">
      <c r="A46" s="33"/>
      <c r="B46" s="33"/>
      <c r="C46" s="119"/>
      <c r="D46" s="119"/>
      <c r="E46" s="120"/>
      <c r="F46" s="34"/>
    </row>
    <row r="47" spans="1:8">
      <c r="H47" s="26"/>
    </row>
    <row r="49" spans="8:8">
      <c r="H49" s="26"/>
    </row>
  </sheetData>
  <mergeCells count="1">
    <mergeCell ref="A1:F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8" fitToHeight="0" orientation="portrait" r:id="rId1"/>
  <ignoredErrors>
    <ignoredError sqref="D12 C8:D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C15" sqref="C15"/>
    </sheetView>
  </sheetViews>
  <sheetFormatPr defaultRowHeight="16.5"/>
  <cols>
    <col min="1" max="2" width="12.5" style="11" customWidth="1"/>
    <col min="3" max="3" width="14.75" style="36" customWidth="1"/>
    <col min="4" max="4" width="28" style="11" customWidth="1"/>
    <col min="5" max="5" width="14.75" style="121" customWidth="1"/>
    <col min="6" max="6" width="18.75" style="11" customWidth="1"/>
    <col min="7" max="7" width="16.625" customWidth="1"/>
  </cols>
  <sheetData>
    <row r="1" spans="1:11" ht="35.25" customHeight="1">
      <c r="A1" s="957" t="s">
        <v>114</v>
      </c>
      <c r="B1" s="957"/>
      <c r="C1" s="957"/>
      <c r="D1" s="957"/>
      <c r="E1" s="957"/>
      <c r="F1" s="957"/>
      <c r="G1" s="20"/>
      <c r="H1" s="20"/>
      <c r="I1" s="20"/>
      <c r="J1" s="20"/>
      <c r="K1" s="20"/>
    </row>
    <row r="2" spans="1:11" ht="23.25" customHeight="1" thickBot="1">
      <c r="A2" s="963" t="s">
        <v>116</v>
      </c>
      <c r="B2" s="963"/>
      <c r="C2" s="963"/>
      <c r="D2" s="963"/>
      <c r="E2" s="963"/>
      <c r="F2" s="963"/>
    </row>
    <row r="3" spans="1:11" s="60" customFormat="1" ht="22.5" customHeight="1" thickBot="1">
      <c r="A3" s="56" t="s">
        <v>70</v>
      </c>
      <c r="B3" s="57" t="s">
        <v>95</v>
      </c>
      <c r="C3" s="58" t="s">
        <v>96</v>
      </c>
      <c r="D3" s="57" t="s">
        <v>97</v>
      </c>
      <c r="E3" s="123" t="s">
        <v>98</v>
      </c>
      <c r="F3" s="59" t="s">
        <v>99</v>
      </c>
    </row>
    <row r="4" spans="1:11" ht="21" hidden="1" customHeight="1" thickBot="1">
      <c r="A4" s="237">
        <v>43865</v>
      </c>
      <c r="B4" s="238" t="s">
        <v>173</v>
      </c>
      <c r="C4" s="239" t="s">
        <v>174</v>
      </c>
      <c r="D4" s="238" t="s">
        <v>175</v>
      </c>
      <c r="E4" s="240">
        <v>17627000</v>
      </c>
      <c r="F4" s="241" t="s">
        <v>176</v>
      </c>
    </row>
    <row r="5" spans="1:11" ht="17.25" hidden="1" thickBot="1">
      <c r="A5" s="429">
        <v>44251</v>
      </c>
      <c r="B5" s="430" t="s">
        <v>173</v>
      </c>
      <c r="C5" s="431" t="s">
        <v>174</v>
      </c>
      <c r="D5" s="430" t="s">
        <v>128</v>
      </c>
      <c r="E5" s="432">
        <v>15388600</v>
      </c>
      <c r="F5" s="433" t="s">
        <v>133</v>
      </c>
    </row>
    <row r="6" spans="1:11" s="338" customFormat="1">
      <c r="A6" s="455">
        <v>44942</v>
      </c>
      <c r="B6" s="311" t="s">
        <v>173</v>
      </c>
      <c r="C6" s="774" t="s">
        <v>746</v>
      </c>
      <c r="D6" s="311" t="s">
        <v>128</v>
      </c>
      <c r="E6" s="428">
        <v>300000</v>
      </c>
      <c r="F6" s="775" t="s">
        <v>133</v>
      </c>
    </row>
    <row r="7" spans="1:11" s="338" customFormat="1">
      <c r="A7" s="211">
        <v>44944</v>
      </c>
      <c r="B7" s="215" t="s">
        <v>782</v>
      </c>
      <c r="C7" s="776" t="s">
        <v>783</v>
      </c>
      <c r="D7" s="215" t="s">
        <v>784</v>
      </c>
      <c r="E7" s="409">
        <v>300000</v>
      </c>
      <c r="F7" s="777" t="s">
        <v>733</v>
      </c>
    </row>
    <row r="8" spans="1:11" s="338" customFormat="1">
      <c r="A8" s="211">
        <v>44972</v>
      </c>
      <c r="B8" s="215" t="s">
        <v>782</v>
      </c>
      <c r="C8" s="776" t="s">
        <v>783</v>
      </c>
      <c r="D8" s="215" t="s">
        <v>784</v>
      </c>
      <c r="E8" s="409">
        <v>300000</v>
      </c>
      <c r="F8" s="777" t="s">
        <v>733</v>
      </c>
    </row>
    <row r="9" spans="1:11" s="338" customFormat="1">
      <c r="A9" s="211">
        <v>45000</v>
      </c>
      <c r="B9" s="215" t="s">
        <v>782</v>
      </c>
      <c r="C9" s="776" t="s">
        <v>783</v>
      </c>
      <c r="D9" s="215" t="s">
        <v>784</v>
      </c>
      <c r="E9" s="409">
        <v>300000</v>
      </c>
      <c r="F9" s="777" t="s">
        <v>733</v>
      </c>
    </row>
    <row r="10" spans="1:11" s="338" customFormat="1">
      <c r="A10" s="211">
        <v>45033</v>
      </c>
      <c r="B10" s="215" t="s">
        <v>782</v>
      </c>
      <c r="C10" s="776" t="s">
        <v>783</v>
      </c>
      <c r="D10" s="215" t="s">
        <v>784</v>
      </c>
      <c r="E10" s="409">
        <v>300000</v>
      </c>
      <c r="F10" s="777" t="s">
        <v>733</v>
      </c>
    </row>
    <row r="11" spans="1:11" s="338" customFormat="1">
      <c r="A11" s="211">
        <v>45035</v>
      </c>
      <c r="B11" s="215" t="s">
        <v>782</v>
      </c>
      <c r="C11" s="776" t="s">
        <v>804</v>
      </c>
      <c r="D11" s="215" t="s">
        <v>784</v>
      </c>
      <c r="E11" s="409">
        <v>16676252</v>
      </c>
      <c r="F11" s="777" t="s">
        <v>733</v>
      </c>
    </row>
    <row r="12" spans="1:11" s="338" customFormat="1">
      <c r="A12" s="211">
        <v>45056</v>
      </c>
      <c r="B12" s="215" t="s">
        <v>782</v>
      </c>
      <c r="C12" s="776" t="s">
        <v>834</v>
      </c>
      <c r="D12" s="215" t="s">
        <v>784</v>
      </c>
      <c r="E12" s="409">
        <v>20000000</v>
      </c>
      <c r="F12" s="777" t="s">
        <v>733</v>
      </c>
    </row>
    <row r="13" spans="1:11" s="338" customFormat="1">
      <c r="A13" s="211">
        <v>45061</v>
      </c>
      <c r="B13" s="215" t="s">
        <v>782</v>
      </c>
      <c r="C13" s="776" t="s">
        <v>783</v>
      </c>
      <c r="D13" s="215" t="s">
        <v>784</v>
      </c>
      <c r="E13" s="409">
        <v>300000</v>
      </c>
      <c r="F13" s="777" t="s">
        <v>733</v>
      </c>
    </row>
    <row r="14" spans="1:11" s="338" customFormat="1">
      <c r="A14" s="211">
        <v>45092</v>
      </c>
      <c r="B14" s="215" t="s">
        <v>782</v>
      </c>
      <c r="C14" s="776" t="s">
        <v>783</v>
      </c>
      <c r="D14" s="215" t="s">
        <v>784</v>
      </c>
      <c r="E14" s="409">
        <v>300000</v>
      </c>
      <c r="F14" s="777" t="s">
        <v>733</v>
      </c>
    </row>
    <row r="15" spans="1:11" s="338" customFormat="1">
      <c r="A15" s="211">
        <v>45094</v>
      </c>
      <c r="B15" s="215" t="s">
        <v>782</v>
      </c>
      <c r="C15" s="776" t="s">
        <v>928</v>
      </c>
      <c r="D15" s="215" t="s">
        <v>784</v>
      </c>
      <c r="E15" s="409">
        <v>55</v>
      </c>
      <c r="F15" s="777" t="s">
        <v>733</v>
      </c>
    </row>
    <row r="16" spans="1:11" s="338" customFormat="1">
      <c r="A16" s="211">
        <v>45094</v>
      </c>
      <c r="B16" s="215" t="s">
        <v>782</v>
      </c>
      <c r="C16" s="776" t="s">
        <v>928</v>
      </c>
      <c r="D16" s="215" t="s">
        <v>784</v>
      </c>
      <c r="E16" s="409">
        <v>4</v>
      </c>
      <c r="F16" s="777" t="s">
        <v>733</v>
      </c>
    </row>
    <row r="17" spans="1:6" s="338" customFormat="1">
      <c r="A17" s="211">
        <v>45124</v>
      </c>
      <c r="B17" s="215" t="s">
        <v>782</v>
      </c>
      <c r="C17" s="776" t="s">
        <v>783</v>
      </c>
      <c r="D17" s="215" t="s">
        <v>784</v>
      </c>
      <c r="E17" s="409">
        <v>300000</v>
      </c>
      <c r="F17" s="777" t="s">
        <v>733</v>
      </c>
    </row>
    <row r="18" spans="1:6" s="834" customFormat="1">
      <c r="A18" s="233">
        <v>45154</v>
      </c>
      <c r="B18" s="830" t="s">
        <v>782</v>
      </c>
      <c r="C18" s="831" t="s">
        <v>783</v>
      </c>
      <c r="D18" s="830" t="s">
        <v>784</v>
      </c>
      <c r="E18" s="832">
        <v>300000</v>
      </c>
      <c r="F18" s="833" t="s">
        <v>733</v>
      </c>
    </row>
    <row r="19" spans="1:6" s="338" customFormat="1" ht="17.25" thickBot="1">
      <c r="A19" s="237">
        <v>45184</v>
      </c>
      <c r="B19" s="238" t="s">
        <v>782</v>
      </c>
      <c r="C19" s="239" t="s">
        <v>783</v>
      </c>
      <c r="D19" s="238" t="s">
        <v>784</v>
      </c>
      <c r="E19" s="753">
        <v>300000</v>
      </c>
      <c r="F19" s="241" t="s">
        <v>733</v>
      </c>
    </row>
  </sheetData>
  <mergeCells count="2">
    <mergeCell ref="A1:F1"/>
    <mergeCell ref="A2:F2"/>
  </mergeCells>
  <phoneticPr fontId="3" type="noConversion"/>
  <printOptions horizontalCentered="1"/>
  <pageMargins left="0.51181102362204722" right="0.51181102362204722" top="0.31496062992125984" bottom="0.31496062992125984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M43" sqref="M43"/>
    </sheetView>
  </sheetViews>
  <sheetFormatPr defaultRowHeight="16.5"/>
  <cols>
    <col min="1" max="1" width="15.75" customWidth="1"/>
    <col min="2" max="2" width="15.75" style="11" customWidth="1"/>
    <col min="3" max="3" width="16.25" customWidth="1"/>
    <col min="4" max="4" width="19" style="11" customWidth="1"/>
    <col min="5" max="5" width="20" customWidth="1"/>
    <col min="6" max="6" width="22.375" customWidth="1"/>
  </cols>
  <sheetData>
    <row r="1" spans="1:11" ht="36.75" customHeight="1">
      <c r="A1" s="957" t="s">
        <v>114</v>
      </c>
      <c r="B1" s="957"/>
      <c r="C1" s="957"/>
      <c r="D1" s="957"/>
      <c r="E1" s="957"/>
      <c r="F1" s="20"/>
      <c r="G1" s="20"/>
      <c r="H1" s="55"/>
      <c r="I1" s="20"/>
      <c r="J1" s="20"/>
      <c r="K1" s="20"/>
    </row>
    <row r="2" spans="1:11" ht="22.5" customHeight="1" thickBot="1">
      <c r="A2" s="964" t="s">
        <v>115</v>
      </c>
      <c r="B2" s="964"/>
      <c r="C2" s="964"/>
      <c r="D2" s="964"/>
      <c r="E2" s="964"/>
    </row>
    <row r="3" spans="1:11" ht="21" customHeight="1" thickBot="1">
      <c r="A3" s="37" t="s">
        <v>76</v>
      </c>
      <c r="B3" s="38" t="s">
        <v>77</v>
      </c>
      <c r="C3" s="38" t="s">
        <v>74</v>
      </c>
      <c r="D3" s="38" t="s">
        <v>78</v>
      </c>
      <c r="E3" s="39" t="s">
        <v>75</v>
      </c>
    </row>
    <row r="4" spans="1:11" s="224" customFormat="1" ht="20.100000000000001" hidden="1" customHeight="1">
      <c r="A4" s="227">
        <v>43551</v>
      </c>
      <c r="B4" s="225" t="s">
        <v>138</v>
      </c>
      <c r="C4" s="213">
        <v>10000000</v>
      </c>
      <c r="D4" s="225"/>
      <c r="E4" s="40" t="s">
        <v>139</v>
      </c>
    </row>
    <row r="5" spans="1:11" s="224" customFormat="1" ht="20.100000000000001" hidden="1" customHeight="1" thickBot="1">
      <c r="A5" s="230">
        <v>43577</v>
      </c>
      <c r="B5" s="245" t="s">
        <v>22</v>
      </c>
      <c r="C5" s="231">
        <v>6600000</v>
      </c>
      <c r="D5" s="245"/>
      <c r="E5" s="176" t="s">
        <v>133</v>
      </c>
    </row>
    <row r="6" spans="1:11" s="224" customFormat="1" ht="20.100000000000001" hidden="1" customHeight="1" thickBot="1">
      <c r="A6" s="304">
        <v>44187</v>
      </c>
      <c r="B6" s="305" t="s">
        <v>22</v>
      </c>
      <c r="C6" s="306">
        <v>21000000</v>
      </c>
      <c r="D6" s="305"/>
      <c r="E6" s="176" t="s">
        <v>133</v>
      </c>
    </row>
    <row r="7" spans="1:11" s="224" customFormat="1" ht="20.100000000000001" hidden="1" customHeight="1" thickBot="1">
      <c r="A7" s="304">
        <v>44349</v>
      </c>
      <c r="B7" s="305" t="s">
        <v>22</v>
      </c>
      <c r="C7" s="306">
        <v>1194000</v>
      </c>
      <c r="D7" s="305"/>
      <c r="E7" s="176" t="s">
        <v>133</v>
      </c>
    </row>
    <row r="8" spans="1:11" s="224" customFormat="1" ht="20.100000000000001" hidden="1" customHeight="1">
      <c r="A8" s="233">
        <v>44679</v>
      </c>
      <c r="B8" s="234" t="s">
        <v>734</v>
      </c>
      <c r="C8" s="244">
        <v>10000000</v>
      </c>
      <c r="D8" s="234"/>
      <c r="E8" s="235" t="s">
        <v>733</v>
      </c>
    </row>
    <row r="9" spans="1:11" s="224" customFormat="1" ht="20.100000000000001" hidden="1" customHeight="1">
      <c r="A9" s="233">
        <v>44692</v>
      </c>
      <c r="B9" s="234" t="s">
        <v>734</v>
      </c>
      <c r="C9" s="244">
        <v>1223000</v>
      </c>
      <c r="D9" s="234"/>
      <c r="E9" s="235" t="s">
        <v>733</v>
      </c>
    </row>
    <row r="10" spans="1:11" s="224" customFormat="1" ht="20.100000000000001" hidden="1" customHeight="1" thickBot="1">
      <c r="A10" s="27">
        <v>44797</v>
      </c>
      <c r="B10" s="150" t="s">
        <v>734</v>
      </c>
      <c r="C10" s="231">
        <v>1980000</v>
      </c>
      <c r="D10" s="150"/>
      <c r="E10" s="176" t="s">
        <v>733</v>
      </c>
    </row>
    <row r="11" spans="1:11" s="224" customFormat="1" ht="20.100000000000001" customHeight="1">
      <c r="A11" s="317">
        <v>44965</v>
      </c>
      <c r="B11" s="406" t="s">
        <v>734</v>
      </c>
      <c r="C11" s="437">
        <v>214000</v>
      </c>
      <c r="D11" s="406"/>
      <c r="E11" s="778" t="s">
        <v>733</v>
      </c>
    </row>
    <row r="12" spans="1:11" s="224" customFormat="1" ht="20.100000000000001" customHeight="1">
      <c r="A12" s="233">
        <v>45029</v>
      </c>
      <c r="B12" s="234" t="s">
        <v>734</v>
      </c>
      <c r="C12" s="244">
        <v>1000</v>
      </c>
      <c r="D12" s="234"/>
      <c r="E12" s="235" t="s">
        <v>733</v>
      </c>
    </row>
    <row r="13" spans="1:11" s="224" customFormat="1" ht="20.100000000000001" customHeight="1">
      <c r="A13" s="233">
        <v>45035</v>
      </c>
      <c r="B13" s="234" t="s">
        <v>734</v>
      </c>
      <c r="C13" s="244">
        <v>12662</v>
      </c>
      <c r="D13" s="234"/>
      <c r="E13" s="235" t="s">
        <v>733</v>
      </c>
    </row>
    <row r="14" spans="1:11">
      <c r="A14" s="211">
        <v>45057</v>
      </c>
      <c r="B14" s="210" t="s">
        <v>734</v>
      </c>
      <c r="C14" s="213">
        <v>20000000</v>
      </c>
      <c r="D14" s="210"/>
      <c r="E14" s="835" t="s">
        <v>733</v>
      </c>
    </row>
    <row r="15" spans="1:11" s="338" customFormat="1">
      <c r="A15" s="211">
        <v>45132</v>
      </c>
      <c r="B15" s="210" t="s">
        <v>734</v>
      </c>
      <c r="C15" s="213">
        <v>337000</v>
      </c>
      <c r="D15" s="210"/>
      <c r="E15" s="235" t="s">
        <v>733</v>
      </c>
    </row>
    <row r="16" spans="1:11" s="338" customFormat="1">
      <c r="A16" s="211">
        <v>45168</v>
      </c>
      <c r="B16" s="210" t="s">
        <v>734</v>
      </c>
      <c r="C16" s="213">
        <v>3432000</v>
      </c>
      <c r="D16" s="210"/>
      <c r="E16" s="40" t="s">
        <v>733</v>
      </c>
    </row>
    <row r="17" spans="1:5" s="338" customFormat="1">
      <c r="A17" s="233">
        <v>45175</v>
      </c>
      <c r="B17" s="234" t="s">
        <v>734</v>
      </c>
      <c r="C17" s="244">
        <v>97600</v>
      </c>
      <c r="D17" s="234"/>
      <c r="E17" s="235" t="s">
        <v>733</v>
      </c>
    </row>
    <row r="18" spans="1:5" ht="17.25" thickBot="1">
      <c r="A18" s="237">
        <v>45181</v>
      </c>
      <c r="B18" s="416" t="s">
        <v>734</v>
      </c>
      <c r="C18" s="828">
        <v>150000</v>
      </c>
      <c r="D18" s="416"/>
      <c r="E18" s="829" t="s">
        <v>733</v>
      </c>
    </row>
    <row r="19" spans="1:5">
      <c r="B19" s="784"/>
      <c r="C19" s="785"/>
      <c r="D19" s="784"/>
      <c r="E19" s="334"/>
    </row>
  </sheetData>
  <mergeCells count="2">
    <mergeCell ref="A2:E2"/>
    <mergeCell ref="A1:E1"/>
  </mergeCells>
  <phoneticPr fontId="3" type="noConversion"/>
  <printOptions horizontalCentered="1"/>
  <pageMargins left="0.39370078740157483" right="0.39370078740157483" top="0.31496062992125984" bottom="0.31496062992125984" header="0.19685039370078741" footer="0.19685039370078741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6"/>
  <sheetViews>
    <sheetView topLeftCell="B157" zoomScaleSheetLayoutView="100" workbookViewId="0">
      <selection activeCell="P195" sqref="P195"/>
    </sheetView>
  </sheetViews>
  <sheetFormatPr defaultRowHeight="16.5"/>
  <cols>
    <col min="1" max="1" width="0" style="338" hidden="1" customWidth="1"/>
    <col min="2" max="2" width="9.875" style="44" customWidth="1"/>
    <col min="3" max="3" width="8.875" style="11" customWidth="1"/>
    <col min="4" max="4" width="22.5" style="11" customWidth="1"/>
    <col min="5" max="5" width="8.75" style="335" bestFit="1" customWidth="1"/>
    <col min="6" max="6" width="13.875" bestFit="1" customWidth="1"/>
    <col min="7" max="7" width="6.5" style="11" bestFit="1" customWidth="1"/>
    <col min="8" max="8" width="5.75" style="11" customWidth="1"/>
    <col min="9" max="9" width="12.375" style="561" bestFit="1" customWidth="1"/>
    <col min="12" max="12" width="9.875" bestFit="1" customWidth="1"/>
  </cols>
  <sheetData>
    <row r="1" spans="2:15" ht="36" customHeight="1">
      <c r="B1" s="222" t="s">
        <v>80</v>
      </c>
    </row>
    <row r="2" spans="2:15" ht="4.5" customHeight="1" thickBot="1">
      <c r="B2" s="43"/>
    </row>
    <row r="3" spans="2:15" ht="24.75" customHeight="1" thickBot="1">
      <c r="B3" s="277" t="s">
        <v>89</v>
      </c>
      <c r="C3" s="37" t="s">
        <v>81</v>
      </c>
      <c r="D3" s="38" t="s">
        <v>72</v>
      </c>
      <c r="E3" s="38" t="s">
        <v>73</v>
      </c>
      <c r="F3" s="38" t="s">
        <v>82</v>
      </c>
      <c r="G3" s="38" t="s">
        <v>83</v>
      </c>
      <c r="H3" s="38" t="s">
        <v>84</v>
      </c>
      <c r="I3" s="562" t="s">
        <v>104</v>
      </c>
    </row>
    <row r="4" spans="2:15" s="338" customFormat="1" ht="16.5" hidden="1" customHeight="1">
      <c r="B4" s="991" t="s">
        <v>161</v>
      </c>
      <c r="C4" s="424" t="s">
        <v>127</v>
      </c>
      <c r="D4" s="422" t="s">
        <v>290</v>
      </c>
      <c r="E4" s="422" t="s">
        <v>295</v>
      </c>
      <c r="F4" s="537" t="s">
        <v>289</v>
      </c>
      <c r="G4" s="537">
        <v>150</v>
      </c>
      <c r="H4" s="537" t="s">
        <v>135</v>
      </c>
      <c r="I4" s="563">
        <v>1500000</v>
      </c>
    </row>
    <row r="5" spans="2:15" s="338" customFormat="1" ht="16.5" hidden="1" customHeight="1">
      <c r="B5" s="992"/>
      <c r="C5" s="538" t="s">
        <v>127</v>
      </c>
      <c r="D5" s="423" t="s">
        <v>293</v>
      </c>
      <c r="E5" s="423" t="s">
        <v>294</v>
      </c>
      <c r="F5" s="533" t="s">
        <v>296</v>
      </c>
      <c r="G5" s="532">
        <v>300</v>
      </c>
      <c r="H5" s="532" t="s">
        <v>297</v>
      </c>
      <c r="I5" s="564">
        <v>300000</v>
      </c>
      <c r="O5"/>
    </row>
    <row r="6" spans="2:15" s="338" customFormat="1" ht="17.25" hidden="1" customHeight="1" thickBot="1">
      <c r="B6" s="993"/>
      <c r="C6" s="420" t="s">
        <v>127</v>
      </c>
      <c r="D6" s="425" t="s">
        <v>298</v>
      </c>
      <c r="E6" s="425" t="s">
        <v>299</v>
      </c>
      <c r="F6" s="275" t="s">
        <v>300</v>
      </c>
      <c r="G6" s="500">
        <v>6</v>
      </c>
      <c r="H6" s="500" t="s">
        <v>301</v>
      </c>
      <c r="I6" s="565">
        <v>150000</v>
      </c>
      <c r="O6"/>
    </row>
    <row r="7" spans="2:15" s="338" customFormat="1" ht="16.5" hidden="1" customHeight="1">
      <c r="B7" s="988" t="s">
        <v>304</v>
      </c>
      <c r="C7" s="537" t="s">
        <v>127</v>
      </c>
      <c r="D7" s="413" t="s">
        <v>237</v>
      </c>
      <c r="E7" s="341" t="s">
        <v>143</v>
      </c>
      <c r="F7" s="366" t="s">
        <v>231</v>
      </c>
      <c r="G7" s="366">
        <v>400</v>
      </c>
      <c r="H7" s="367" t="s">
        <v>221</v>
      </c>
      <c r="I7" s="566">
        <v>1200000</v>
      </c>
      <c r="O7"/>
    </row>
    <row r="8" spans="2:15" s="338" customFormat="1" ht="16.5" hidden="1" customHeight="1">
      <c r="B8" s="989"/>
      <c r="C8" s="532" t="s">
        <v>127</v>
      </c>
      <c r="D8" s="533" t="s">
        <v>136</v>
      </c>
      <c r="E8" s="339" t="s">
        <v>143</v>
      </c>
      <c r="F8" s="368" t="s">
        <v>251</v>
      </c>
      <c r="G8" s="368">
        <v>10</v>
      </c>
      <c r="H8" s="369" t="s">
        <v>135</v>
      </c>
      <c r="I8" s="567">
        <v>30000</v>
      </c>
    </row>
    <row r="9" spans="2:15" s="338" customFormat="1" ht="16.5" hidden="1" customHeight="1">
      <c r="B9" s="989"/>
      <c r="C9" s="532" t="s">
        <v>127</v>
      </c>
      <c r="D9" s="532" t="s">
        <v>310</v>
      </c>
      <c r="E9" s="339" t="s">
        <v>212</v>
      </c>
      <c r="F9" s="532" t="s">
        <v>311</v>
      </c>
      <c r="G9" s="532">
        <v>300</v>
      </c>
      <c r="H9" s="532" t="s">
        <v>312</v>
      </c>
      <c r="I9" s="564">
        <v>300000</v>
      </c>
    </row>
    <row r="10" spans="2:15" s="338" customFormat="1" ht="16.5" hidden="1" customHeight="1">
      <c r="B10" s="989"/>
      <c r="C10" s="532" t="s">
        <v>127</v>
      </c>
      <c r="D10" s="532" t="s">
        <v>305</v>
      </c>
      <c r="E10" s="532" t="s">
        <v>313</v>
      </c>
      <c r="F10" s="532" t="s">
        <v>314</v>
      </c>
      <c r="G10" s="532">
        <v>10</v>
      </c>
      <c r="H10" s="532" t="s">
        <v>315</v>
      </c>
      <c r="I10" s="564">
        <v>100000</v>
      </c>
    </row>
    <row r="11" spans="2:15" s="338" customFormat="1" ht="16.5" hidden="1" customHeight="1">
      <c r="B11" s="989"/>
      <c r="C11" s="532" t="s">
        <v>127</v>
      </c>
      <c r="D11" s="533" t="s">
        <v>306</v>
      </c>
      <c r="E11" s="532" t="s">
        <v>313</v>
      </c>
      <c r="F11" s="532" t="s">
        <v>316</v>
      </c>
      <c r="G11" s="532">
        <v>6</v>
      </c>
      <c r="H11" s="532" t="s">
        <v>317</v>
      </c>
      <c r="I11" s="564">
        <v>150000</v>
      </c>
    </row>
    <row r="12" spans="2:15" s="338" customFormat="1" ht="16.5" hidden="1" customHeight="1">
      <c r="B12" s="989"/>
      <c r="C12" s="532" t="s">
        <v>127</v>
      </c>
      <c r="D12" s="532" t="s">
        <v>307</v>
      </c>
      <c r="E12" s="532" t="s">
        <v>318</v>
      </c>
      <c r="F12" s="533" t="s">
        <v>260</v>
      </c>
      <c r="G12" s="532">
        <v>12</v>
      </c>
      <c r="H12" s="532" t="s">
        <v>319</v>
      </c>
      <c r="I12" s="564">
        <v>300000</v>
      </c>
    </row>
    <row r="13" spans="2:15" s="338" customFormat="1" ht="16.5" hidden="1" customHeight="1">
      <c r="B13" s="989"/>
      <c r="C13" s="532" t="s">
        <v>127</v>
      </c>
      <c r="D13" s="532" t="s">
        <v>282</v>
      </c>
      <c r="E13" s="532" t="s">
        <v>318</v>
      </c>
      <c r="F13" s="533" t="s">
        <v>260</v>
      </c>
      <c r="G13" s="532">
        <v>6</v>
      </c>
      <c r="H13" s="532" t="s">
        <v>323</v>
      </c>
      <c r="I13" s="564">
        <v>125000</v>
      </c>
    </row>
    <row r="14" spans="2:15" ht="16.5" hidden="1" customHeight="1">
      <c r="B14" s="989"/>
      <c r="C14" s="532" t="s">
        <v>127</v>
      </c>
      <c r="D14" s="532" t="s">
        <v>308</v>
      </c>
      <c r="E14" s="532" t="s">
        <v>318</v>
      </c>
      <c r="F14" s="533" t="s">
        <v>321</v>
      </c>
      <c r="G14" s="532">
        <v>3</v>
      </c>
      <c r="H14" s="532" t="s">
        <v>320</v>
      </c>
      <c r="I14" s="564">
        <v>50000</v>
      </c>
    </row>
    <row r="15" spans="2:15" ht="17.25" hidden="1" customHeight="1" thickBot="1">
      <c r="B15" s="994"/>
      <c r="C15" s="534" t="s">
        <v>127</v>
      </c>
      <c r="D15" s="534" t="s">
        <v>309</v>
      </c>
      <c r="E15" s="534" t="s">
        <v>137</v>
      </c>
      <c r="F15" s="536" t="s">
        <v>322</v>
      </c>
      <c r="G15" s="534">
        <v>3</v>
      </c>
      <c r="H15" s="534" t="s">
        <v>324</v>
      </c>
      <c r="I15" s="568">
        <v>45000</v>
      </c>
    </row>
    <row r="16" spans="2:15" ht="16.5" hidden="1" customHeight="1">
      <c r="B16" s="988" t="s">
        <v>338</v>
      </c>
      <c r="C16" s="537" t="s">
        <v>127</v>
      </c>
      <c r="D16" s="413" t="s">
        <v>237</v>
      </c>
      <c r="E16" s="341" t="s">
        <v>143</v>
      </c>
      <c r="F16" s="366" t="s">
        <v>231</v>
      </c>
      <c r="G16" s="366">
        <v>400</v>
      </c>
      <c r="H16" s="367" t="s">
        <v>221</v>
      </c>
      <c r="I16" s="566">
        <v>1200000</v>
      </c>
    </row>
    <row r="17" spans="2:9" ht="16.5" hidden="1" customHeight="1">
      <c r="B17" s="989"/>
      <c r="C17" s="532" t="s">
        <v>127</v>
      </c>
      <c r="D17" s="533" t="s">
        <v>136</v>
      </c>
      <c r="E17" s="339" t="s">
        <v>143</v>
      </c>
      <c r="F17" s="368" t="s">
        <v>340</v>
      </c>
      <c r="G17" s="368">
        <v>10</v>
      </c>
      <c r="H17" s="369" t="s">
        <v>135</v>
      </c>
      <c r="I17" s="567">
        <v>30000</v>
      </c>
    </row>
    <row r="18" spans="2:9" ht="16.5" hidden="1" customHeight="1">
      <c r="B18" s="989"/>
      <c r="C18" s="532" t="s">
        <v>127</v>
      </c>
      <c r="D18" s="533" t="s">
        <v>330</v>
      </c>
      <c r="E18" s="339" t="s">
        <v>134</v>
      </c>
      <c r="F18" s="368" t="s">
        <v>331</v>
      </c>
      <c r="G18" s="368">
        <v>16</v>
      </c>
      <c r="H18" s="369" t="s">
        <v>135</v>
      </c>
      <c r="I18" s="567">
        <v>224000</v>
      </c>
    </row>
    <row r="19" spans="2:9" ht="17.25" hidden="1" customHeight="1" thickBot="1">
      <c r="B19" s="990"/>
      <c r="C19" s="500" t="s">
        <v>127</v>
      </c>
      <c r="D19" s="275" t="s">
        <v>332</v>
      </c>
      <c r="E19" s="342" t="s">
        <v>333</v>
      </c>
      <c r="F19" s="370" t="s">
        <v>334</v>
      </c>
      <c r="G19" s="370">
        <v>7</v>
      </c>
      <c r="H19" s="379" t="s">
        <v>135</v>
      </c>
      <c r="I19" s="569">
        <v>70000</v>
      </c>
    </row>
    <row r="20" spans="2:9" s="338" customFormat="1" ht="16.5" hidden="1" customHeight="1">
      <c r="B20" s="988" t="s">
        <v>343</v>
      </c>
      <c r="C20" s="537" t="s">
        <v>127</v>
      </c>
      <c r="D20" s="413" t="s">
        <v>237</v>
      </c>
      <c r="E20" s="341" t="s">
        <v>143</v>
      </c>
      <c r="F20" s="366" t="s">
        <v>231</v>
      </c>
      <c r="G20" s="366">
        <v>400</v>
      </c>
      <c r="H20" s="367" t="s">
        <v>221</v>
      </c>
      <c r="I20" s="566">
        <v>1200000</v>
      </c>
    </row>
    <row r="21" spans="2:9" s="338" customFormat="1" ht="16.5" hidden="1" customHeight="1">
      <c r="B21" s="989"/>
      <c r="C21" s="532" t="s">
        <v>127</v>
      </c>
      <c r="D21" s="533" t="s">
        <v>136</v>
      </c>
      <c r="E21" s="339" t="s">
        <v>143</v>
      </c>
      <c r="F21" s="368" t="s">
        <v>339</v>
      </c>
      <c r="G21" s="368">
        <v>10</v>
      </c>
      <c r="H21" s="369" t="s">
        <v>135</v>
      </c>
      <c r="I21" s="567">
        <v>30000</v>
      </c>
    </row>
    <row r="22" spans="2:9" s="338" customFormat="1" ht="16.5" hidden="1" customHeight="1">
      <c r="B22" s="994"/>
      <c r="C22" s="532" t="s">
        <v>127</v>
      </c>
      <c r="D22" s="536" t="s">
        <v>348</v>
      </c>
      <c r="E22" s="539" t="s">
        <v>345</v>
      </c>
      <c r="F22" s="456" t="s">
        <v>344</v>
      </c>
      <c r="G22" s="456">
        <v>10</v>
      </c>
      <c r="H22" s="380" t="s">
        <v>349</v>
      </c>
      <c r="I22" s="570">
        <v>50000</v>
      </c>
    </row>
    <row r="23" spans="2:9" s="338" customFormat="1" ht="17.25" hidden="1" customHeight="1" thickBot="1">
      <c r="B23" s="990"/>
      <c r="C23" s="500" t="s">
        <v>127</v>
      </c>
      <c r="D23" s="275" t="s">
        <v>346</v>
      </c>
      <c r="E23" s="342" t="s">
        <v>137</v>
      </c>
      <c r="F23" s="370" t="s">
        <v>347</v>
      </c>
      <c r="G23" s="370">
        <v>10</v>
      </c>
      <c r="H23" s="379" t="s">
        <v>135</v>
      </c>
      <c r="I23" s="569">
        <v>1000000</v>
      </c>
    </row>
    <row r="24" spans="2:9" s="338" customFormat="1" ht="16.5" hidden="1" customHeight="1">
      <c r="B24" s="988" t="s">
        <v>193</v>
      </c>
      <c r="C24" s="537" t="s">
        <v>127</v>
      </c>
      <c r="D24" s="413" t="s">
        <v>237</v>
      </c>
      <c r="E24" s="341" t="s">
        <v>143</v>
      </c>
      <c r="F24" s="366" t="s">
        <v>231</v>
      </c>
      <c r="G24" s="366">
        <v>400</v>
      </c>
      <c r="H24" s="367" t="s">
        <v>221</v>
      </c>
      <c r="I24" s="566">
        <v>1200000</v>
      </c>
    </row>
    <row r="25" spans="2:9" s="338" customFormat="1" ht="16.5" hidden="1" customHeight="1">
      <c r="B25" s="989"/>
      <c r="C25" s="532" t="s">
        <v>127</v>
      </c>
      <c r="D25" s="533" t="s">
        <v>136</v>
      </c>
      <c r="E25" s="339" t="s">
        <v>143</v>
      </c>
      <c r="F25" s="368" t="s">
        <v>339</v>
      </c>
      <c r="G25" s="368">
        <v>10</v>
      </c>
      <c r="H25" s="369" t="s">
        <v>135</v>
      </c>
      <c r="I25" s="567">
        <v>30000</v>
      </c>
    </row>
    <row r="26" spans="2:9" s="338" customFormat="1" ht="16.5" hidden="1" customHeight="1">
      <c r="B26" s="994"/>
      <c r="C26" s="532" t="s">
        <v>127</v>
      </c>
      <c r="D26" s="536" t="s">
        <v>353</v>
      </c>
      <c r="E26" s="539" t="s">
        <v>354</v>
      </c>
      <c r="F26" s="456" t="s">
        <v>355</v>
      </c>
      <c r="G26" s="456">
        <v>2</v>
      </c>
      <c r="H26" s="380" t="s">
        <v>349</v>
      </c>
      <c r="I26" s="570">
        <v>70000</v>
      </c>
    </row>
    <row r="27" spans="2:9" s="338" customFormat="1" ht="16.5" hidden="1" customHeight="1">
      <c r="B27" s="994"/>
      <c r="C27" s="532" t="s">
        <v>127</v>
      </c>
      <c r="D27" s="536" t="s">
        <v>356</v>
      </c>
      <c r="E27" s="539" t="s">
        <v>357</v>
      </c>
      <c r="F27" s="456" t="s">
        <v>358</v>
      </c>
      <c r="G27" s="456">
        <v>10</v>
      </c>
      <c r="H27" s="380" t="s">
        <v>349</v>
      </c>
      <c r="I27" s="570">
        <v>100000</v>
      </c>
    </row>
    <row r="28" spans="2:9" s="338" customFormat="1" ht="16.5" hidden="1" customHeight="1">
      <c r="B28" s="994"/>
      <c r="C28" s="532" t="s">
        <v>127</v>
      </c>
      <c r="D28" s="536" t="s">
        <v>359</v>
      </c>
      <c r="E28" s="539" t="s">
        <v>360</v>
      </c>
      <c r="F28" s="456" t="s">
        <v>361</v>
      </c>
      <c r="G28" s="456">
        <v>10</v>
      </c>
      <c r="H28" s="380" t="s">
        <v>362</v>
      </c>
      <c r="I28" s="570">
        <v>100000</v>
      </c>
    </row>
    <row r="29" spans="2:9" s="338" customFormat="1" ht="17.25" hidden="1" customHeight="1" thickBot="1">
      <c r="B29" s="990"/>
      <c r="C29" s="500" t="s">
        <v>127</v>
      </c>
      <c r="D29" s="275" t="s">
        <v>350</v>
      </c>
      <c r="E29" s="342" t="s">
        <v>351</v>
      </c>
      <c r="F29" s="370" t="s">
        <v>352</v>
      </c>
      <c r="G29" s="370">
        <v>8</v>
      </c>
      <c r="H29" s="379" t="s">
        <v>135</v>
      </c>
      <c r="I29" s="569">
        <v>112000</v>
      </c>
    </row>
    <row r="30" spans="2:9" s="338" customFormat="1" ht="16.5" hidden="1" customHeight="1">
      <c r="B30" s="988" t="s">
        <v>368</v>
      </c>
      <c r="C30" s="537" t="s">
        <v>127</v>
      </c>
      <c r="D30" s="413" t="s">
        <v>237</v>
      </c>
      <c r="E30" s="341" t="s">
        <v>143</v>
      </c>
      <c r="F30" s="366" t="s">
        <v>231</v>
      </c>
      <c r="G30" s="366">
        <v>400</v>
      </c>
      <c r="H30" s="367" t="s">
        <v>221</v>
      </c>
      <c r="I30" s="566">
        <v>1200000</v>
      </c>
    </row>
    <row r="31" spans="2:9" s="338" customFormat="1" ht="16.5" hidden="1" customHeight="1">
      <c r="B31" s="989"/>
      <c r="C31" s="532" t="s">
        <v>127</v>
      </c>
      <c r="D31" s="533" t="s">
        <v>136</v>
      </c>
      <c r="E31" s="339" t="s">
        <v>143</v>
      </c>
      <c r="F31" s="368" t="s">
        <v>339</v>
      </c>
      <c r="G31" s="368">
        <v>10</v>
      </c>
      <c r="H31" s="369" t="s">
        <v>135</v>
      </c>
      <c r="I31" s="567">
        <v>30000</v>
      </c>
    </row>
    <row r="32" spans="2:9" s="338" customFormat="1" ht="16.5" hidden="1" customHeight="1">
      <c r="B32" s="994"/>
      <c r="C32" s="532" t="s">
        <v>127</v>
      </c>
      <c r="D32" s="536" t="s">
        <v>370</v>
      </c>
      <c r="E32" s="539" t="s">
        <v>134</v>
      </c>
      <c r="F32" s="456" t="s">
        <v>369</v>
      </c>
      <c r="G32" s="456">
        <v>200</v>
      </c>
      <c r="H32" s="380" t="s">
        <v>371</v>
      </c>
      <c r="I32" s="570">
        <v>200000</v>
      </c>
    </row>
    <row r="33" spans="2:9" s="338" customFormat="1" ht="16.5" hidden="1" customHeight="1">
      <c r="B33" s="994"/>
      <c r="C33" s="532" t="s">
        <v>127</v>
      </c>
      <c r="D33" s="536" t="s">
        <v>372</v>
      </c>
      <c r="E33" s="539" t="s">
        <v>134</v>
      </c>
      <c r="F33" s="456" t="s">
        <v>155</v>
      </c>
      <c r="G33" s="456">
        <v>2</v>
      </c>
      <c r="H33" s="380" t="s">
        <v>135</v>
      </c>
      <c r="I33" s="570">
        <v>30000</v>
      </c>
    </row>
    <row r="34" spans="2:9" s="338" customFormat="1" ht="17.25" hidden="1" customHeight="1" thickBot="1">
      <c r="B34" s="994"/>
      <c r="C34" s="534" t="s">
        <v>127</v>
      </c>
      <c r="D34" s="536" t="s">
        <v>348</v>
      </c>
      <c r="E34" s="539" t="s">
        <v>137</v>
      </c>
      <c r="F34" s="456" t="s">
        <v>373</v>
      </c>
      <c r="G34" s="456">
        <v>10</v>
      </c>
      <c r="H34" s="380" t="s">
        <v>135</v>
      </c>
      <c r="I34" s="570">
        <v>100000</v>
      </c>
    </row>
    <row r="35" spans="2:9" ht="16.5" hidden="1" customHeight="1">
      <c r="B35" s="988" t="s">
        <v>240</v>
      </c>
      <c r="C35" s="537" t="s">
        <v>127</v>
      </c>
      <c r="D35" s="413" t="s">
        <v>237</v>
      </c>
      <c r="E35" s="341" t="s">
        <v>143</v>
      </c>
      <c r="F35" s="366" t="s">
        <v>231</v>
      </c>
      <c r="G35" s="366">
        <v>400</v>
      </c>
      <c r="H35" s="367" t="s">
        <v>221</v>
      </c>
      <c r="I35" s="566">
        <v>1200000</v>
      </c>
    </row>
    <row r="36" spans="2:9" ht="16.5" hidden="1" customHeight="1">
      <c r="B36" s="989"/>
      <c r="C36" s="532" t="s">
        <v>127</v>
      </c>
      <c r="D36" s="533" t="s">
        <v>136</v>
      </c>
      <c r="E36" s="339" t="s">
        <v>143</v>
      </c>
      <c r="F36" s="368" t="s">
        <v>339</v>
      </c>
      <c r="G36" s="368">
        <v>10</v>
      </c>
      <c r="H36" s="369" t="s">
        <v>135</v>
      </c>
      <c r="I36" s="567">
        <v>30000</v>
      </c>
    </row>
    <row r="37" spans="2:9" ht="16.5" hidden="1" customHeight="1">
      <c r="B37" s="989"/>
      <c r="C37" s="532" t="s">
        <v>127</v>
      </c>
      <c r="D37" s="533" t="s">
        <v>377</v>
      </c>
      <c r="E37" s="339" t="s">
        <v>378</v>
      </c>
      <c r="F37" s="368" t="s">
        <v>379</v>
      </c>
      <c r="G37" s="368">
        <v>10</v>
      </c>
      <c r="H37" s="369" t="s">
        <v>135</v>
      </c>
      <c r="I37" s="567">
        <v>140000</v>
      </c>
    </row>
    <row r="38" spans="2:9" ht="16.5" hidden="1" customHeight="1">
      <c r="B38" s="989"/>
      <c r="C38" s="532" t="s">
        <v>127</v>
      </c>
      <c r="D38" s="533" t="s">
        <v>380</v>
      </c>
      <c r="E38" s="339" t="s">
        <v>378</v>
      </c>
      <c r="F38" s="368" t="s">
        <v>381</v>
      </c>
      <c r="G38" s="368">
        <v>10</v>
      </c>
      <c r="H38" s="369" t="s">
        <v>135</v>
      </c>
      <c r="I38" s="567">
        <v>200000</v>
      </c>
    </row>
    <row r="39" spans="2:9" s="338" customFormat="1" ht="16.5" hidden="1" customHeight="1">
      <c r="B39" s="989"/>
      <c r="C39" s="532" t="s">
        <v>127</v>
      </c>
      <c r="D39" s="533" t="s">
        <v>399</v>
      </c>
      <c r="E39" s="339" t="s">
        <v>385</v>
      </c>
      <c r="F39" s="368" t="s">
        <v>384</v>
      </c>
      <c r="G39" s="368">
        <v>10</v>
      </c>
      <c r="H39" s="369" t="s">
        <v>135</v>
      </c>
      <c r="I39" s="567">
        <v>330000</v>
      </c>
    </row>
    <row r="40" spans="2:9" s="338" customFormat="1" ht="16.5" hidden="1" customHeight="1">
      <c r="B40" s="989"/>
      <c r="C40" s="532" t="s">
        <v>127</v>
      </c>
      <c r="D40" s="533" t="s">
        <v>386</v>
      </c>
      <c r="E40" s="339" t="s">
        <v>387</v>
      </c>
      <c r="F40" s="368" t="s">
        <v>388</v>
      </c>
      <c r="G40" s="368">
        <v>4</v>
      </c>
      <c r="H40" s="369" t="s">
        <v>389</v>
      </c>
      <c r="I40" s="567">
        <v>40000</v>
      </c>
    </row>
    <row r="41" spans="2:9" s="338" customFormat="1" ht="16.5" hidden="1" customHeight="1">
      <c r="B41" s="989"/>
      <c r="C41" s="532" t="s">
        <v>127</v>
      </c>
      <c r="D41" s="533" t="s">
        <v>390</v>
      </c>
      <c r="E41" s="339" t="s">
        <v>391</v>
      </c>
      <c r="F41" s="368" t="s">
        <v>392</v>
      </c>
      <c r="G41" s="368">
        <v>20</v>
      </c>
      <c r="H41" s="369" t="s">
        <v>393</v>
      </c>
      <c r="I41" s="567">
        <v>200000</v>
      </c>
    </row>
    <row r="42" spans="2:9" ht="16.5" hidden="1" customHeight="1">
      <c r="B42" s="989"/>
      <c r="C42" s="532" t="s">
        <v>127</v>
      </c>
      <c r="D42" s="533" t="s">
        <v>382</v>
      </c>
      <c r="E42" s="339" t="s">
        <v>378</v>
      </c>
      <c r="F42" s="368" t="s">
        <v>383</v>
      </c>
      <c r="G42" s="368">
        <v>10</v>
      </c>
      <c r="H42" s="369" t="s">
        <v>135</v>
      </c>
      <c r="I42" s="567">
        <v>200000</v>
      </c>
    </row>
    <row r="43" spans="2:9" ht="16.5" hidden="1" customHeight="1">
      <c r="B43" s="989"/>
      <c r="C43" s="532" t="s">
        <v>127</v>
      </c>
      <c r="D43" s="533" t="s">
        <v>394</v>
      </c>
      <c r="E43" s="339" t="s">
        <v>378</v>
      </c>
      <c r="F43" s="368" t="s">
        <v>395</v>
      </c>
      <c r="G43" s="368">
        <v>1</v>
      </c>
      <c r="H43" s="369" t="s">
        <v>135</v>
      </c>
      <c r="I43" s="567">
        <v>20000</v>
      </c>
    </row>
    <row r="44" spans="2:9" ht="17.25" hidden="1" customHeight="1" thickBot="1">
      <c r="B44" s="994"/>
      <c r="C44" s="534" t="s">
        <v>127</v>
      </c>
      <c r="D44" s="536" t="s">
        <v>396</v>
      </c>
      <c r="E44" s="539" t="s">
        <v>397</v>
      </c>
      <c r="F44" s="456" t="s">
        <v>245</v>
      </c>
      <c r="G44" s="456">
        <v>200</v>
      </c>
      <c r="H44" s="380" t="s">
        <v>257</v>
      </c>
      <c r="I44" s="570">
        <v>600000</v>
      </c>
    </row>
    <row r="45" spans="2:9" ht="16.5" hidden="1" customHeight="1">
      <c r="B45" s="983" t="s">
        <v>402</v>
      </c>
      <c r="C45" s="537" t="s">
        <v>127</v>
      </c>
      <c r="D45" s="413" t="s">
        <v>237</v>
      </c>
      <c r="E45" s="341" t="s">
        <v>143</v>
      </c>
      <c r="F45" s="366" t="s">
        <v>231</v>
      </c>
      <c r="G45" s="366">
        <v>400</v>
      </c>
      <c r="H45" s="367" t="s">
        <v>221</v>
      </c>
      <c r="I45" s="566">
        <v>1200000</v>
      </c>
    </row>
    <row r="46" spans="2:9" ht="16.5" hidden="1" customHeight="1">
      <c r="B46" s="984"/>
      <c r="C46" s="532" t="s">
        <v>127</v>
      </c>
      <c r="D46" s="533" t="s">
        <v>136</v>
      </c>
      <c r="E46" s="339" t="s">
        <v>143</v>
      </c>
      <c r="F46" s="368" t="s">
        <v>339</v>
      </c>
      <c r="G46" s="368">
        <v>10</v>
      </c>
      <c r="H46" s="369" t="s">
        <v>135</v>
      </c>
      <c r="I46" s="567">
        <v>30000</v>
      </c>
    </row>
    <row r="47" spans="2:9" ht="16.5" hidden="1" customHeight="1">
      <c r="B47" s="984"/>
      <c r="C47" s="532" t="s">
        <v>127</v>
      </c>
      <c r="D47" s="533" t="s">
        <v>377</v>
      </c>
      <c r="E47" s="339" t="s">
        <v>378</v>
      </c>
      <c r="F47" s="368" t="s">
        <v>379</v>
      </c>
      <c r="G47" s="368">
        <v>10</v>
      </c>
      <c r="H47" s="369" t="s">
        <v>135</v>
      </c>
      <c r="I47" s="567">
        <v>140000</v>
      </c>
    </row>
    <row r="48" spans="2:9" ht="16.5" hidden="1" customHeight="1">
      <c r="B48" s="984"/>
      <c r="C48" s="532" t="s">
        <v>127</v>
      </c>
      <c r="D48" s="532" t="s">
        <v>403</v>
      </c>
      <c r="E48" s="339" t="s">
        <v>378</v>
      </c>
      <c r="F48" s="532" t="s">
        <v>408</v>
      </c>
      <c r="G48" s="532">
        <v>10</v>
      </c>
      <c r="H48" s="532" t="s">
        <v>409</v>
      </c>
      <c r="I48" s="571">
        <v>200000</v>
      </c>
    </row>
    <row r="49" spans="2:9" ht="17.25" hidden="1" customHeight="1" thickBot="1">
      <c r="B49" s="985"/>
      <c r="C49" s="500" t="s">
        <v>127</v>
      </c>
      <c r="D49" s="500" t="s">
        <v>404</v>
      </c>
      <c r="E49" s="500" t="s">
        <v>405</v>
      </c>
      <c r="F49" s="500" t="s">
        <v>406</v>
      </c>
      <c r="G49" s="500">
        <v>3</v>
      </c>
      <c r="H49" s="500" t="s">
        <v>407</v>
      </c>
      <c r="I49" s="572">
        <v>60000</v>
      </c>
    </row>
    <row r="50" spans="2:9" ht="16.5" hidden="1" customHeight="1">
      <c r="B50" s="983" t="s">
        <v>253</v>
      </c>
      <c r="C50" s="537" t="s">
        <v>127</v>
      </c>
      <c r="D50" s="413" t="s">
        <v>237</v>
      </c>
      <c r="E50" s="341" t="s">
        <v>143</v>
      </c>
      <c r="F50" s="366" t="s">
        <v>231</v>
      </c>
      <c r="G50" s="366">
        <v>400</v>
      </c>
      <c r="H50" s="367" t="s">
        <v>221</v>
      </c>
      <c r="I50" s="566">
        <v>1200000</v>
      </c>
    </row>
    <row r="51" spans="2:9" ht="16.5" hidden="1" customHeight="1">
      <c r="B51" s="984"/>
      <c r="C51" s="532" t="s">
        <v>127</v>
      </c>
      <c r="D51" s="533" t="s">
        <v>136</v>
      </c>
      <c r="E51" s="339" t="s">
        <v>143</v>
      </c>
      <c r="F51" s="368" t="s">
        <v>339</v>
      </c>
      <c r="G51" s="368">
        <v>10</v>
      </c>
      <c r="H51" s="369" t="s">
        <v>135</v>
      </c>
      <c r="I51" s="567">
        <v>30000</v>
      </c>
    </row>
    <row r="52" spans="2:9" ht="16.5" hidden="1" customHeight="1">
      <c r="B52" s="984"/>
      <c r="C52" s="532" t="s">
        <v>127</v>
      </c>
      <c r="D52" s="532" t="s">
        <v>403</v>
      </c>
      <c r="E52" s="339" t="s">
        <v>238</v>
      </c>
      <c r="F52" s="532" t="s">
        <v>241</v>
      </c>
      <c r="G52" s="532">
        <v>10</v>
      </c>
      <c r="H52" s="532" t="s">
        <v>409</v>
      </c>
      <c r="I52" s="571">
        <v>200000</v>
      </c>
    </row>
    <row r="53" spans="2:9" ht="16.5" hidden="1" customHeight="1">
      <c r="B53" s="984"/>
      <c r="C53" s="532" t="s">
        <v>127</v>
      </c>
      <c r="D53" s="532" t="s">
        <v>429</v>
      </c>
      <c r="E53" s="339" t="s">
        <v>430</v>
      </c>
      <c r="F53" s="532" t="s">
        <v>431</v>
      </c>
      <c r="G53" s="532">
        <v>25</v>
      </c>
      <c r="H53" s="532" t="s">
        <v>409</v>
      </c>
      <c r="I53" s="571">
        <v>1500000</v>
      </c>
    </row>
    <row r="54" spans="2:9" ht="17.25" hidden="1" customHeight="1" thickBot="1">
      <c r="B54" s="985"/>
      <c r="C54" s="500" t="s">
        <v>127</v>
      </c>
      <c r="D54" s="500" t="s">
        <v>433</v>
      </c>
      <c r="E54" s="342" t="s">
        <v>238</v>
      </c>
      <c r="F54" s="500" t="s">
        <v>432</v>
      </c>
      <c r="G54" s="500">
        <v>30</v>
      </c>
      <c r="H54" s="500" t="s">
        <v>409</v>
      </c>
      <c r="I54" s="572">
        <v>975000</v>
      </c>
    </row>
    <row r="55" spans="2:9" ht="16.5" hidden="1" customHeight="1">
      <c r="B55" s="983" t="s">
        <v>142</v>
      </c>
      <c r="C55" s="537" t="s">
        <v>127</v>
      </c>
      <c r="D55" s="413" t="s">
        <v>237</v>
      </c>
      <c r="E55" s="341" t="s">
        <v>143</v>
      </c>
      <c r="F55" s="366" t="s">
        <v>231</v>
      </c>
      <c r="G55" s="366">
        <v>400</v>
      </c>
      <c r="H55" s="367" t="s">
        <v>221</v>
      </c>
      <c r="I55" s="566">
        <v>1200000</v>
      </c>
    </row>
    <row r="56" spans="2:9" ht="16.5" hidden="1" customHeight="1">
      <c r="B56" s="984"/>
      <c r="C56" s="532" t="s">
        <v>127</v>
      </c>
      <c r="D56" s="533" t="s">
        <v>136</v>
      </c>
      <c r="E56" s="339" t="s">
        <v>143</v>
      </c>
      <c r="F56" s="368" t="s">
        <v>339</v>
      </c>
      <c r="G56" s="368">
        <v>10</v>
      </c>
      <c r="H56" s="369" t="s">
        <v>135</v>
      </c>
      <c r="I56" s="567">
        <v>30000</v>
      </c>
    </row>
    <row r="57" spans="2:9" ht="16.5" hidden="1" customHeight="1">
      <c r="B57" s="984"/>
      <c r="C57" s="532" t="s">
        <v>127</v>
      </c>
      <c r="D57" s="532" t="s">
        <v>441</v>
      </c>
      <c r="E57" s="532" t="s">
        <v>442</v>
      </c>
      <c r="F57" s="533" t="s">
        <v>443</v>
      </c>
      <c r="G57" s="532">
        <v>18</v>
      </c>
      <c r="H57" s="533" t="s">
        <v>135</v>
      </c>
      <c r="I57" s="567">
        <v>252000</v>
      </c>
    </row>
    <row r="58" spans="2:9" ht="16.5" hidden="1" customHeight="1">
      <c r="B58" s="984"/>
      <c r="C58" s="532" t="s">
        <v>127</v>
      </c>
      <c r="D58" s="970" t="s">
        <v>444</v>
      </c>
      <c r="E58" s="970" t="s">
        <v>445</v>
      </c>
      <c r="F58" s="533" t="s">
        <v>446</v>
      </c>
      <c r="G58" s="532">
        <v>41</v>
      </c>
      <c r="H58" s="533" t="s">
        <v>135</v>
      </c>
      <c r="I58" s="567">
        <v>1640000</v>
      </c>
    </row>
    <row r="59" spans="2:9" ht="16.5" hidden="1" customHeight="1">
      <c r="B59" s="984"/>
      <c r="C59" s="532" t="s">
        <v>127</v>
      </c>
      <c r="D59" s="970"/>
      <c r="E59" s="970"/>
      <c r="F59" s="533" t="s">
        <v>447</v>
      </c>
      <c r="G59" s="532">
        <v>6</v>
      </c>
      <c r="H59" s="533" t="s">
        <v>135</v>
      </c>
      <c r="I59" s="567">
        <v>203400</v>
      </c>
    </row>
    <row r="60" spans="2:9" ht="16.5" hidden="1" customHeight="1">
      <c r="B60" s="984"/>
      <c r="C60" s="532" t="s">
        <v>127</v>
      </c>
      <c r="D60" s="970"/>
      <c r="E60" s="970"/>
      <c r="F60" s="533" t="s">
        <v>448</v>
      </c>
      <c r="G60" s="532">
        <v>5</v>
      </c>
      <c r="H60" s="533" t="s">
        <v>135</v>
      </c>
      <c r="I60" s="567">
        <v>124500</v>
      </c>
    </row>
    <row r="61" spans="2:9" ht="16.5" hidden="1" customHeight="1">
      <c r="B61" s="984"/>
      <c r="C61" s="532" t="s">
        <v>127</v>
      </c>
      <c r="D61" s="970"/>
      <c r="E61" s="970"/>
      <c r="F61" s="533" t="s">
        <v>449</v>
      </c>
      <c r="G61" s="532">
        <v>5</v>
      </c>
      <c r="H61" s="533" t="s">
        <v>135</v>
      </c>
      <c r="I61" s="567">
        <v>124500</v>
      </c>
    </row>
    <row r="62" spans="2:9" ht="17.25" hidden="1" customHeight="1" thickBot="1">
      <c r="B62" s="984"/>
      <c r="C62" s="534" t="s">
        <v>127</v>
      </c>
      <c r="D62" s="971"/>
      <c r="E62" s="971"/>
      <c r="F62" s="536" t="s">
        <v>450</v>
      </c>
      <c r="G62" s="534">
        <v>31</v>
      </c>
      <c r="H62" s="536" t="s">
        <v>135</v>
      </c>
      <c r="I62" s="570">
        <v>1178000</v>
      </c>
    </row>
    <row r="63" spans="2:9" ht="16.5" hidden="1" customHeight="1">
      <c r="B63" s="988" t="s">
        <v>258</v>
      </c>
      <c r="C63" s="537" t="s">
        <v>127</v>
      </c>
      <c r="D63" s="413" t="s">
        <v>237</v>
      </c>
      <c r="E63" s="341" t="s">
        <v>143</v>
      </c>
      <c r="F63" s="366" t="s">
        <v>231</v>
      </c>
      <c r="G63" s="366">
        <v>400</v>
      </c>
      <c r="H63" s="367" t="s">
        <v>221</v>
      </c>
      <c r="I63" s="566">
        <v>1200000</v>
      </c>
    </row>
    <row r="64" spans="2:9" ht="16.5" hidden="1" customHeight="1">
      <c r="B64" s="989"/>
      <c r="C64" s="532" t="s">
        <v>127</v>
      </c>
      <c r="D64" s="533" t="s">
        <v>136</v>
      </c>
      <c r="E64" s="339" t="s">
        <v>143</v>
      </c>
      <c r="F64" s="368" t="s">
        <v>339</v>
      </c>
      <c r="G64" s="368">
        <v>10</v>
      </c>
      <c r="H64" s="369" t="s">
        <v>135</v>
      </c>
      <c r="I64" s="567">
        <v>30000</v>
      </c>
    </row>
    <row r="65" spans="2:9" ht="16.5" hidden="1" customHeight="1">
      <c r="B65" s="989"/>
      <c r="C65" s="532" t="s">
        <v>127</v>
      </c>
      <c r="D65" s="532" t="s">
        <v>473</v>
      </c>
      <c r="E65" s="532" t="s">
        <v>478</v>
      </c>
      <c r="F65" s="532" t="s">
        <v>482</v>
      </c>
      <c r="G65" s="532">
        <v>6</v>
      </c>
      <c r="H65" s="369" t="s">
        <v>135</v>
      </c>
      <c r="I65" s="567">
        <v>90000</v>
      </c>
    </row>
    <row r="66" spans="2:9" ht="16.5" hidden="1" customHeight="1">
      <c r="B66" s="989"/>
      <c r="C66" s="971" t="s">
        <v>127</v>
      </c>
      <c r="D66" s="971" t="s">
        <v>474</v>
      </c>
      <c r="E66" s="532" t="s">
        <v>479</v>
      </c>
      <c r="F66" s="532" t="s">
        <v>483</v>
      </c>
      <c r="G66" s="532">
        <v>1</v>
      </c>
      <c r="H66" s="532" t="s">
        <v>484</v>
      </c>
      <c r="I66" s="567">
        <v>50000</v>
      </c>
    </row>
    <row r="67" spans="2:9" s="338" customFormat="1" ht="16.5" hidden="1" customHeight="1">
      <c r="B67" s="989"/>
      <c r="C67" s="975"/>
      <c r="D67" s="975"/>
      <c r="E67" s="532" t="s">
        <v>480</v>
      </c>
      <c r="F67" s="532" t="s">
        <v>485</v>
      </c>
      <c r="G67" s="532">
        <v>1</v>
      </c>
      <c r="H67" s="369" t="s">
        <v>135</v>
      </c>
      <c r="I67" s="567">
        <v>40000</v>
      </c>
    </row>
    <row r="68" spans="2:9" s="338" customFormat="1" ht="16.5" hidden="1" customHeight="1">
      <c r="B68" s="989"/>
      <c r="C68" s="971" t="s">
        <v>127</v>
      </c>
      <c r="D68" s="971" t="s">
        <v>475</v>
      </c>
      <c r="E68" s="971" t="s">
        <v>480</v>
      </c>
      <c r="F68" s="532" t="s">
        <v>489</v>
      </c>
      <c r="G68" s="532">
        <v>10</v>
      </c>
      <c r="H68" s="369" t="s">
        <v>135</v>
      </c>
      <c r="I68" s="567">
        <v>100000</v>
      </c>
    </row>
    <row r="69" spans="2:9" ht="16.5" hidden="1" customHeight="1">
      <c r="B69" s="989"/>
      <c r="C69" s="975"/>
      <c r="D69" s="975"/>
      <c r="E69" s="975"/>
      <c r="F69" s="532" t="s">
        <v>490</v>
      </c>
      <c r="G69" s="532">
        <v>10</v>
      </c>
      <c r="H69" s="369" t="s">
        <v>135</v>
      </c>
      <c r="I69" s="567">
        <v>100000</v>
      </c>
    </row>
    <row r="70" spans="2:9" ht="16.5" hidden="1" customHeight="1">
      <c r="B70" s="989"/>
      <c r="C70" s="532" t="s">
        <v>127</v>
      </c>
      <c r="D70" s="532" t="s">
        <v>476</v>
      </c>
      <c r="E70" s="532" t="s">
        <v>480</v>
      </c>
      <c r="F70" s="532" t="s">
        <v>486</v>
      </c>
      <c r="G70" s="532">
        <v>10</v>
      </c>
      <c r="H70" s="532" t="s">
        <v>487</v>
      </c>
      <c r="I70" s="567">
        <v>100000</v>
      </c>
    </row>
    <row r="71" spans="2:9" ht="17.25" hidden="1" customHeight="1" thickBot="1">
      <c r="B71" s="990"/>
      <c r="C71" s="500" t="s">
        <v>127</v>
      </c>
      <c r="D71" s="500" t="s">
        <v>477</v>
      </c>
      <c r="E71" s="500" t="s">
        <v>481</v>
      </c>
      <c r="F71" s="500" t="s">
        <v>488</v>
      </c>
      <c r="G71" s="500">
        <v>7</v>
      </c>
      <c r="H71" s="379" t="s">
        <v>135</v>
      </c>
      <c r="I71" s="569">
        <v>118300</v>
      </c>
    </row>
    <row r="72" spans="2:9" ht="16.5" hidden="1" customHeight="1">
      <c r="B72" s="983" t="s">
        <v>501</v>
      </c>
      <c r="C72" s="535" t="s">
        <v>127</v>
      </c>
      <c r="D72" s="526" t="s">
        <v>237</v>
      </c>
      <c r="E72" s="527" t="s">
        <v>143</v>
      </c>
      <c r="F72" s="528" t="s">
        <v>231</v>
      </c>
      <c r="G72" s="528">
        <v>400</v>
      </c>
      <c r="H72" s="529" t="s">
        <v>221</v>
      </c>
      <c r="I72" s="573">
        <v>1200000</v>
      </c>
    </row>
    <row r="73" spans="2:9" ht="16.5" hidden="1" customHeight="1">
      <c r="B73" s="984"/>
      <c r="C73" s="532" t="s">
        <v>127</v>
      </c>
      <c r="D73" s="533" t="s">
        <v>136</v>
      </c>
      <c r="E73" s="339" t="s">
        <v>143</v>
      </c>
      <c r="F73" s="368" t="s">
        <v>339</v>
      </c>
      <c r="G73" s="368">
        <v>10</v>
      </c>
      <c r="H73" s="369" t="s">
        <v>135</v>
      </c>
      <c r="I73" s="567">
        <v>30000</v>
      </c>
    </row>
    <row r="74" spans="2:9" ht="16.5" hidden="1" customHeight="1">
      <c r="B74" s="984"/>
      <c r="C74" s="971" t="s">
        <v>127</v>
      </c>
      <c r="D74" s="986" t="s">
        <v>497</v>
      </c>
      <c r="E74" s="530" t="s">
        <v>502</v>
      </c>
      <c r="F74" s="530" t="s">
        <v>512</v>
      </c>
      <c r="G74" s="351">
        <v>2</v>
      </c>
      <c r="H74" s="351" t="s">
        <v>513</v>
      </c>
      <c r="I74" s="567">
        <v>50000</v>
      </c>
    </row>
    <row r="75" spans="2:9" s="338" customFormat="1" ht="16.5" hidden="1" customHeight="1">
      <c r="B75" s="984"/>
      <c r="C75" s="975"/>
      <c r="D75" s="987"/>
      <c r="E75" s="530" t="s">
        <v>502</v>
      </c>
      <c r="F75" s="530" t="s">
        <v>514</v>
      </c>
      <c r="G75" s="351">
        <v>10</v>
      </c>
      <c r="H75" s="351" t="s">
        <v>515</v>
      </c>
      <c r="I75" s="567">
        <v>70000</v>
      </c>
    </row>
    <row r="76" spans="2:9" ht="16.5" hidden="1" customHeight="1">
      <c r="B76" s="984"/>
      <c r="C76" s="532" t="s">
        <v>127</v>
      </c>
      <c r="D76" s="533" t="s">
        <v>498</v>
      </c>
      <c r="E76" s="523" t="s">
        <v>503</v>
      </c>
      <c r="F76" s="351" t="s">
        <v>510</v>
      </c>
      <c r="G76" s="351">
        <v>7</v>
      </c>
      <c r="H76" s="351" t="s">
        <v>511</v>
      </c>
      <c r="I76" s="567">
        <v>100000</v>
      </c>
    </row>
    <row r="77" spans="2:9" ht="16.5" hidden="1" customHeight="1">
      <c r="B77" s="984"/>
      <c r="C77" s="532" t="s">
        <v>127</v>
      </c>
      <c r="D77" s="533" t="s">
        <v>499</v>
      </c>
      <c r="E77" s="523" t="s">
        <v>504</v>
      </c>
      <c r="F77" s="351" t="s">
        <v>508</v>
      </c>
      <c r="G77" s="351">
        <v>1</v>
      </c>
      <c r="H77" s="351" t="s">
        <v>509</v>
      </c>
      <c r="I77" s="567">
        <v>30000</v>
      </c>
    </row>
    <row r="78" spans="2:9" ht="17.25" hidden="1" customHeight="1" thickBot="1">
      <c r="B78" s="985"/>
      <c r="C78" s="500" t="s">
        <v>127</v>
      </c>
      <c r="D78" s="275" t="s">
        <v>500</v>
      </c>
      <c r="E78" s="371" t="s">
        <v>505</v>
      </c>
      <c r="F78" s="355" t="s">
        <v>506</v>
      </c>
      <c r="G78" s="355">
        <v>8</v>
      </c>
      <c r="H78" s="355" t="s">
        <v>507</v>
      </c>
      <c r="I78" s="569">
        <v>80000</v>
      </c>
    </row>
    <row r="79" spans="2:9" s="338" customFormat="1" ht="16.5" hidden="1" customHeight="1">
      <c r="B79" s="1000" t="s">
        <v>520</v>
      </c>
      <c r="C79" s="383" t="s">
        <v>127</v>
      </c>
      <c r="D79" s="413" t="s">
        <v>237</v>
      </c>
      <c r="E79" s="341" t="s">
        <v>143</v>
      </c>
      <c r="F79" s="366" t="s">
        <v>231</v>
      </c>
      <c r="G79" s="366">
        <v>400</v>
      </c>
      <c r="H79" s="367" t="s">
        <v>221</v>
      </c>
      <c r="I79" s="566">
        <v>1200000</v>
      </c>
    </row>
    <row r="80" spans="2:9" s="338" customFormat="1" ht="16.5" hidden="1" customHeight="1">
      <c r="B80" s="1001"/>
      <c r="C80" s="402" t="s">
        <v>127</v>
      </c>
      <c r="D80" s="533" t="s">
        <v>136</v>
      </c>
      <c r="E80" s="339" t="s">
        <v>143</v>
      </c>
      <c r="F80" s="368" t="s">
        <v>251</v>
      </c>
      <c r="G80" s="368">
        <v>10</v>
      </c>
      <c r="H80" s="369" t="s">
        <v>135</v>
      </c>
      <c r="I80" s="567">
        <v>30000</v>
      </c>
    </row>
    <row r="81" spans="2:9" s="338" customFormat="1" ht="16.5" hidden="1" customHeight="1">
      <c r="B81" s="1001"/>
      <c r="C81" s="402" t="s">
        <v>127</v>
      </c>
      <c r="D81" s="532" t="s">
        <v>521</v>
      </c>
      <c r="E81" s="339" t="s">
        <v>212</v>
      </c>
      <c r="F81" s="532" t="s">
        <v>539</v>
      </c>
      <c r="G81" s="532">
        <v>115</v>
      </c>
      <c r="H81" s="532" t="s">
        <v>263</v>
      </c>
      <c r="I81" s="564">
        <v>2250000</v>
      </c>
    </row>
    <row r="82" spans="2:9" s="338" customFormat="1" ht="16.5" hidden="1" customHeight="1">
      <c r="B82" s="1001"/>
      <c r="C82" s="402" t="s">
        <v>127</v>
      </c>
      <c r="D82" s="532" t="s">
        <v>522</v>
      </c>
      <c r="E82" s="532" t="s">
        <v>212</v>
      </c>
      <c r="F82" s="532" t="s">
        <v>523</v>
      </c>
      <c r="G82" s="532">
        <v>180</v>
      </c>
      <c r="H82" s="532" t="s">
        <v>263</v>
      </c>
      <c r="I82" s="564">
        <v>300000</v>
      </c>
    </row>
    <row r="83" spans="2:9" s="338" customFormat="1" ht="16.5" hidden="1" customHeight="1">
      <c r="B83" s="1001"/>
      <c r="C83" s="402" t="s">
        <v>127</v>
      </c>
      <c r="D83" s="533" t="s">
        <v>524</v>
      </c>
      <c r="E83" s="532" t="s">
        <v>212</v>
      </c>
      <c r="F83" s="532" t="s">
        <v>523</v>
      </c>
      <c r="G83" s="532">
        <v>180</v>
      </c>
      <c r="H83" s="532" t="s">
        <v>263</v>
      </c>
      <c r="I83" s="564">
        <v>300000</v>
      </c>
    </row>
    <row r="84" spans="2:9" s="338" customFormat="1" ht="17.25" hidden="1" customHeight="1" thickBot="1">
      <c r="B84" s="1002"/>
      <c r="C84" s="558" t="s">
        <v>127</v>
      </c>
      <c r="D84" s="550" t="s">
        <v>525</v>
      </c>
      <c r="E84" s="539" t="s">
        <v>143</v>
      </c>
      <c r="F84" s="550" t="s">
        <v>526</v>
      </c>
      <c r="G84" s="551">
        <v>100</v>
      </c>
      <c r="H84" s="551" t="s">
        <v>527</v>
      </c>
      <c r="I84" s="568">
        <v>500000</v>
      </c>
    </row>
    <row r="85" spans="2:9" ht="16.5" hidden="1" customHeight="1">
      <c r="B85" s="995" t="s">
        <v>551</v>
      </c>
      <c r="C85" s="552" t="s">
        <v>127</v>
      </c>
      <c r="D85" s="413" t="s">
        <v>237</v>
      </c>
      <c r="E85" s="341" t="s">
        <v>143</v>
      </c>
      <c r="F85" s="366" t="s">
        <v>231</v>
      </c>
      <c r="G85" s="366">
        <v>400</v>
      </c>
      <c r="H85" s="367" t="s">
        <v>221</v>
      </c>
      <c r="I85" s="566">
        <v>1200000</v>
      </c>
    </row>
    <row r="86" spans="2:9" ht="16.5" hidden="1" customHeight="1">
      <c r="B86" s="996"/>
      <c r="C86" s="553" t="s">
        <v>127</v>
      </c>
      <c r="D86" s="533" t="s">
        <v>136</v>
      </c>
      <c r="E86" s="339" t="s">
        <v>143</v>
      </c>
      <c r="F86" s="368" t="s">
        <v>251</v>
      </c>
      <c r="G86" s="368">
        <v>10</v>
      </c>
      <c r="H86" s="369" t="s">
        <v>135</v>
      </c>
      <c r="I86" s="567">
        <v>30000</v>
      </c>
    </row>
    <row r="87" spans="2:9" ht="16.5" hidden="1" customHeight="1">
      <c r="B87" s="996"/>
      <c r="C87" s="553" t="s">
        <v>127</v>
      </c>
      <c r="D87" s="251" t="s">
        <v>546</v>
      </c>
      <c r="E87" s="251" t="s">
        <v>556</v>
      </c>
      <c r="F87" s="251" t="s">
        <v>557</v>
      </c>
      <c r="G87" s="251">
        <v>13</v>
      </c>
      <c r="H87" s="251" t="s">
        <v>558</v>
      </c>
      <c r="I87" s="574">
        <v>130000</v>
      </c>
    </row>
    <row r="88" spans="2:9" ht="16.5" hidden="1" customHeight="1">
      <c r="B88" s="996"/>
      <c r="C88" s="553" t="s">
        <v>127</v>
      </c>
      <c r="D88" s="251" t="s">
        <v>547</v>
      </c>
      <c r="E88" s="251" t="s">
        <v>552</v>
      </c>
      <c r="F88" s="251" t="s">
        <v>559</v>
      </c>
      <c r="G88" s="251">
        <v>6</v>
      </c>
      <c r="H88" s="251" t="s">
        <v>560</v>
      </c>
      <c r="I88" s="575">
        <v>390000</v>
      </c>
    </row>
    <row r="89" spans="2:9" ht="16.5" hidden="1" customHeight="1">
      <c r="B89" s="996"/>
      <c r="C89" s="973" t="s">
        <v>127</v>
      </c>
      <c r="D89" s="968" t="s">
        <v>548</v>
      </c>
      <c r="E89" s="968" t="s">
        <v>553</v>
      </c>
      <c r="F89" s="251" t="s">
        <v>561</v>
      </c>
      <c r="G89" s="251">
        <v>1</v>
      </c>
      <c r="H89" s="251" t="s">
        <v>562</v>
      </c>
      <c r="I89" s="574">
        <v>65000</v>
      </c>
    </row>
    <row r="90" spans="2:9" s="338" customFormat="1" ht="16.5" hidden="1" customHeight="1">
      <c r="B90" s="996"/>
      <c r="C90" s="974"/>
      <c r="D90" s="972"/>
      <c r="E90" s="972"/>
      <c r="F90" s="251" t="s">
        <v>563</v>
      </c>
      <c r="G90" s="251">
        <v>5</v>
      </c>
      <c r="H90" s="251" t="s">
        <v>564</v>
      </c>
      <c r="I90" s="574">
        <v>55000</v>
      </c>
    </row>
    <row r="91" spans="2:9" ht="16.5" hidden="1" customHeight="1">
      <c r="B91" s="996"/>
      <c r="C91" s="553" t="s">
        <v>127</v>
      </c>
      <c r="D91" s="251" t="s">
        <v>549</v>
      </c>
      <c r="E91" s="251" t="s">
        <v>554</v>
      </c>
      <c r="F91" s="251" t="s">
        <v>565</v>
      </c>
      <c r="G91" s="251">
        <v>5</v>
      </c>
      <c r="H91" s="251" t="s">
        <v>566</v>
      </c>
      <c r="I91" s="574">
        <v>75000</v>
      </c>
    </row>
    <row r="92" spans="2:9" ht="17.25" hidden="1" customHeight="1" thickBot="1">
      <c r="B92" s="996"/>
      <c r="C92" s="560" t="s">
        <v>127</v>
      </c>
      <c r="D92" s="559" t="s">
        <v>550</v>
      </c>
      <c r="E92" s="559" t="s">
        <v>555</v>
      </c>
      <c r="F92" s="559" t="s">
        <v>567</v>
      </c>
      <c r="G92" s="559">
        <v>10</v>
      </c>
      <c r="H92" s="559" t="s">
        <v>568</v>
      </c>
      <c r="I92" s="592">
        <v>650000</v>
      </c>
    </row>
    <row r="93" spans="2:9" ht="16.5" hidden="1" customHeight="1">
      <c r="B93" s="980" t="s">
        <v>578</v>
      </c>
      <c r="C93" s="556" t="s">
        <v>127</v>
      </c>
      <c r="D93" s="413" t="s">
        <v>237</v>
      </c>
      <c r="E93" s="341" t="s">
        <v>143</v>
      </c>
      <c r="F93" s="366" t="s">
        <v>231</v>
      </c>
      <c r="G93" s="366">
        <v>400</v>
      </c>
      <c r="H93" s="367" t="s">
        <v>221</v>
      </c>
      <c r="I93" s="566">
        <v>1200000</v>
      </c>
    </row>
    <row r="94" spans="2:9" ht="16.5" hidden="1" customHeight="1">
      <c r="B94" s="981"/>
      <c r="C94" s="557" t="s">
        <v>127</v>
      </c>
      <c r="D94" s="533" t="s">
        <v>136</v>
      </c>
      <c r="E94" s="339" t="s">
        <v>143</v>
      </c>
      <c r="F94" s="368" t="s">
        <v>251</v>
      </c>
      <c r="G94" s="368">
        <v>10</v>
      </c>
      <c r="H94" s="369" t="s">
        <v>135</v>
      </c>
      <c r="I94" s="567">
        <v>30000</v>
      </c>
    </row>
    <row r="95" spans="2:9" ht="16.5" hidden="1" customHeight="1">
      <c r="B95" s="981"/>
      <c r="C95" s="976" t="s">
        <v>180</v>
      </c>
      <c r="D95" s="1003" t="s">
        <v>332</v>
      </c>
      <c r="E95" s="968" t="s">
        <v>554</v>
      </c>
      <c r="F95" s="593" t="s">
        <v>579</v>
      </c>
      <c r="G95" s="368">
        <v>10</v>
      </c>
      <c r="H95" s="380" t="s">
        <v>261</v>
      </c>
      <c r="I95" s="567">
        <v>60000</v>
      </c>
    </row>
    <row r="96" spans="2:9" ht="16.5" hidden="1" customHeight="1">
      <c r="B96" s="981"/>
      <c r="C96" s="976"/>
      <c r="D96" s="1003"/>
      <c r="E96" s="969"/>
      <c r="F96" s="593" t="s">
        <v>576</v>
      </c>
      <c r="G96" s="594">
        <v>10</v>
      </c>
      <c r="H96" s="369" t="s">
        <v>261</v>
      </c>
      <c r="I96" s="595">
        <v>99000</v>
      </c>
    </row>
    <row r="97" spans="2:9" ht="17.25" hidden="1" customHeight="1" thickBot="1">
      <c r="B97" s="1004"/>
      <c r="C97" s="973"/>
      <c r="D97" s="986"/>
      <c r="E97" s="969"/>
      <c r="F97" s="601" t="s">
        <v>577</v>
      </c>
      <c r="G97" s="456">
        <v>10</v>
      </c>
      <c r="H97" s="602" t="s">
        <v>261</v>
      </c>
      <c r="I97" s="570">
        <v>80000</v>
      </c>
    </row>
    <row r="98" spans="2:9" ht="16.5" hidden="1" customHeight="1">
      <c r="B98" s="997" t="s">
        <v>582</v>
      </c>
      <c r="C98" s="537" t="s">
        <v>127</v>
      </c>
      <c r="D98" s="413" t="s">
        <v>237</v>
      </c>
      <c r="E98" s="341" t="s">
        <v>143</v>
      </c>
      <c r="F98" s="366" t="s">
        <v>231</v>
      </c>
      <c r="G98" s="366">
        <v>400</v>
      </c>
      <c r="H98" s="367" t="s">
        <v>221</v>
      </c>
      <c r="I98" s="566">
        <v>1200000</v>
      </c>
    </row>
    <row r="99" spans="2:9" ht="16.5" hidden="1" customHeight="1">
      <c r="B99" s="998"/>
      <c r="C99" s="596" t="s">
        <v>127</v>
      </c>
      <c r="D99" s="598" t="s">
        <v>136</v>
      </c>
      <c r="E99" s="339" t="s">
        <v>143</v>
      </c>
      <c r="F99" s="368" t="s">
        <v>251</v>
      </c>
      <c r="G99" s="368">
        <v>10</v>
      </c>
      <c r="H99" s="369" t="s">
        <v>135</v>
      </c>
      <c r="I99" s="567">
        <v>30000</v>
      </c>
    </row>
    <row r="100" spans="2:9" ht="16.5" hidden="1" customHeight="1">
      <c r="B100" s="998"/>
      <c r="C100" s="596" t="s">
        <v>127</v>
      </c>
      <c r="D100" s="598" t="s">
        <v>580</v>
      </c>
      <c r="E100" s="339" t="s">
        <v>137</v>
      </c>
      <c r="F100" s="368" t="s">
        <v>581</v>
      </c>
      <c r="G100" s="368">
        <v>3</v>
      </c>
      <c r="H100" s="369" t="s">
        <v>135</v>
      </c>
      <c r="I100" s="567">
        <v>30000</v>
      </c>
    </row>
    <row r="101" spans="2:9" ht="16.5" hidden="1" customHeight="1">
      <c r="B101" s="998"/>
      <c r="C101" s="596" t="s">
        <v>127</v>
      </c>
      <c r="D101" s="598" t="s">
        <v>583</v>
      </c>
      <c r="E101" s="339" t="s">
        <v>584</v>
      </c>
      <c r="F101" s="368" t="s">
        <v>585</v>
      </c>
      <c r="G101" s="368">
        <v>2</v>
      </c>
      <c r="H101" s="369" t="s">
        <v>135</v>
      </c>
      <c r="I101" s="567">
        <v>60000</v>
      </c>
    </row>
    <row r="102" spans="2:9" ht="17.25" hidden="1" customHeight="1" thickBot="1">
      <c r="B102" s="999"/>
      <c r="C102" s="622" t="s">
        <v>127</v>
      </c>
      <c r="D102" s="624" t="s">
        <v>586</v>
      </c>
      <c r="E102" s="539" t="s">
        <v>584</v>
      </c>
      <c r="F102" s="456" t="s">
        <v>587</v>
      </c>
      <c r="G102" s="456">
        <v>9</v>
      </c>
      <c r="H102" s="380" t="s">
        <v>135</v>
      </c>
      <c r="I102" s="570">
        <v>160000</v>
      </c>
    </row>
    <row r="103" spans="2:9" ht="16.5" hidden="1" customHeight="1">
      <c r="B103" s="997" t="s">
        <v>600</v>
      </c>
      <c r="C103" s="537" t="s">
        <v>127</v>
      </c>
      <c r="D103" s="413" t="s">
        <v>237</v>
      </c>
      <c r="E103" s="341" t="s">
        <v>143</v>
      </c>
      <c r="F103" s="366" t="s">
        <v>231</v>
      </c>
      <c r="G103" s="366">
        <v>400</v>
      </c>
      <c r="H103" s="367" t="s">
        <v>221</v>
      </c>
      <c r="I103" s="566">
        <v>1200000</v>
      </c>
    </row>
    <row r="104" spans="2:9" ht="16.5" hidden="1" customHeight="1">
      <c r="B104" s="998"/>
      <c r="C104" s="621" t="s">
        <v>127</v>
      </c>
      <c r="D104" s="623" t="s">
        <v>136</v>
      </c>
      <c r="E104" s="339" t="s">
        <v>143</v>
      </c>
      <c r="F104" s="368" t="s">
        <v>251</v>
      </c>
      <c r="G104" s="368">
        <v>10</v>
      </c>
      <c r="H104" s="369" t="s">
        <v>135</v>
      </c>
      <c r="I104" s="567">
        <v>30000</v>
      </c>
    </row>
    <row r="105" spans="2:9" ht="16.5" hidden="1" customHeight="1">
      <c r="B105" s="998"/>
      <c r="C105" s="621" t="s">
        <v>127</v>
      </c>
      <c r="D105" s="626" t="s">
        <v>603</v>
      </c>
      <c r="E105" s="339" t="s">
        <v>143</v>
      </c>
      <c r="F105" s="368" t="s">
        <v>602</v>
      </c>
      <c r="G105" s="368">
        <v>5</v>
      </c>
      <c r="H105" s="369" t="s">
        <v>135</v>
      </c>
      <c r="I105" s="567">
        <v>250000</v>
      </c>
    </row>
    <row r="106" spans="2:9" ht="16.5" hidden="1" customHeight="1">
      <c r="B106" s="998"/>
      <c r="C106" s="621" t="s">
        <v>127</v>
      </c>
      <c r="D106" s="626" t="s">
        <v>604</v>
      </c>
      <c r="E106" s="339" t="s">
        <v>605</v>
      </c>
      <c r="F106" s="368" t="s">
        <v>606</v>
      </c>
      <c r="G106" s="368">
        <v>5</v>
      </c>
      <c r="H106" s="369" t="s">
        <v>607</v>
      </c>
      <c r="I106" s="567">
        <v>100000</v>
      </c>
    </row>
    <row r="107" spans="2:9" ht="17.25" hidden="1" customHeight="1" thickBot="1">
      <c r="B107" s="999"/>
      <c r="C107" s="645" t="s">
        <v>127</v>
      </c>
      <c r="D107" s="650" t="s">
        <v>610</v>
      </c>
      <c r="E107" s="539" t="s">
        <v>608</v>
      </c>
      <c r="F107" s="456" t="s">
        <v>609</v>
      </c>
      <c r="G107" s="456">
        <v>10</v>
      </c>
      <c r="H107" s="380" t="s">
        <v>611</v>
      </c>
      <c r="I107" s="570">
        <v>250000</v>
      </c>
    </row>
    <row r="108" spans="2:9" ht="16.5" hidden="1" customHeight="1">
      <c r="B108" s="980" t="s">
        <v>620</v>
      </c>
      <c r="C108" s="383" t="s">
        <v>127</v>
      </c>
      <c r="D108" s="413" t="s">
        <v>237</v>
      </c>
      <c r="E108" s="341" t="s">
        <v>143</v>
      </c>
      <c r="F108" s="366" t="s">
        <v>231</v>
      </c>
      <c r="G108" s="366">
        <v>400</v>
      </c>
      <c r="H108" s="367" t="s">
        <v>221</v>
      </c>
      <c r="I108" s="566">
        <v>1200000</v>
      </c>
    </row>
    <row r="109" spans="2:9" ht="16.5" hidden="1" customHeight="1">
      <c r="B109" s="981"/>
      <c r="C109" s="402" t="s">
        <v>127</v>
      </c>
      <c r="D109" s="646" t="s">
        <v>136</v>
      </c>
      <c r="E109" s="339" t="s">
        <v>143</v>
      </c>
      <c r="F109" s="368" t="s">
        <v>251</v>
      </c>
      <c r="G109" s="368">
        <v>10</v>
      </c>
      <c r="H109" s="369" t="s">
        <v>135</v>
      </c>
      <c r="I109" s="567">
        <v>30000</v>
      </c>
    </row>
    <row r="110" spans="2:9" ht="17.25" hidden="1" customHeight="1" thickBot="1">
      <c r="B110" s="982"/>
      <c r="C110" s="651" t="s">
        <v>239</v>
      </c>
      <c r="D110" s="342" t="s">
        <v>622</v>
      </c>
      <c r="E110" s="342" t="s">
        <v>623</v>
      </c>
      <c r="F110" s="342" t="s">
        <v>624</v>
      </c>
      <c r="G110" s="342">
        <v>5</v>
      </c>
      <c r="H110" s="342" t="s">
        <v>625</v>
      </c>
      <c r="I110" s="569">
        <v>100000</v>
      </c>
    </row>
    <row r="111" spans="2:9" ht="16.5" hidden="1" customHeight="1">
      <c r="B111" s="1005" t="s">
        <v>636</v>
      </c>
      <c r="C111" s="383" t="s">
        <v>127</v>
      </c>
      <c r="D111" s="413" t="s">
        <v>237</v>
      </c>
      <c r="E111" s="341" t="s">
        <v>143</v>
      </c>
      <c r="F111" s="366" t="s">
        <v>231</v>
      </c>
      <c r="G111" s="366">
        <v>400</v>
      </c>
      <c r="H111" s="367" t="s">
        <v>221</v>
      </c>
      <c r="I111" s="566">
        <v>1200000</v>
      </c>
    </row>
    <row r="112" spans="2:9" ht="16.5" hidden="1" customHeight="1">
      <c r="B112" s="1006"/>
      <c r="C112" s="402" t="s">
        <v>127</v>
      </c>
      <c r="D112" s="648" t="s">
        <v>136</v>
      </c>
      <c r="E112" s="339" t="s">
        <v>143</v>
      </c>
      <c r="F112" s="368" t="s">
        <v>251</v>
      </c>
      <c r="G112" s="368">
        <v>10</v>
      </c>
      <c r="H112" s="369" t="s">
        <v>135</v>
      </c>
      <c r="I112" s="567">
        <v>30000</v>
      </c>
    </row>
    <row r="113" spans="2:9" s="338" customFormat="1" ht="16.5" hidden="1" customHeight="1">
      <c r="B113" s="1006"/>
      <c r="C113" s="402" t="s">
        <v>127</v>
      </c>
      <c r="D113" s="649" t="s">
        <v>629</v>
      </c>
      <c r="E113" s="539" t="s">
        <v>630</v>
      </c>
      <c r="F113" s="456" t="s">
        <v>631</v>
      </c>
      <c r="G113" s="456">
        <v>10</v>
      </c>
      <c r="H113" s="369" t="s">
        <v>135</v>
      </c>
      <c r="I113" s="570">
        <v>200000</v>
      </c>
    </row>
    <row r="114" spans="2:9" s="338" customFormat="1" ht="16.5" hidden="1" customHeight="1">
      <c r="B114" s="1006"/>
      <c r="C114" s="402" t="s">
        <v>127</v>
      </c>
      <c r="D114" s="649" t="s">
        <v>632</v>
      </c>
      <c r="E114" s="539" t="s">
        <v>633</v>
      </c>
      <c r="F114" s="456" t="s">
        <v>634</v>
      </c>
      <c r="G114" s="456">
        <v>5</v>
      </c>
      <c r="H114" s="380" t="s">
        <v>635</v>
      </c>
      <c r="I114" s="570">
        <v>50000</v>
      </c>
    </row>
    <row r="115" spans="2:9" ht="17.25" hidden="1" customHeight="1" thickBot="1">
      <c r="B115" s="1007"/>
      <c r="C115" s="659" t="s">
        <v>239</v>
      </c>
      <c r="D115" s="539" t="s">
        <v>622</v>
      </c>
      <c r="E115" s="539" t="s">
        <v>623</v>
      </c>
      <c r="F115" s="539" t="s">
        <v>624</v>
      </c>
      <c r="G115" s="539">
        <v>5</v>
      </c>
      <c r="H115" s="539" t="s">
        <v>625</v>
      </c>
      <c r="I115" s="570">
        <v>100000</v>
      </c>
    </row>
    <row r="116" spans="2:9" ht="16.5" hidden="1" customHeight="1">
      <c r="B116" s="977" t="s">
        <v>644</v>
      </c>
      <c r="C116" s="673" t="s">
        <v>127</v>
      </c>
      <c r="D116" s="413" t="s">
        <v>237</v>
      </c>
      <c r="E116" s="341" t="s">
        <v>143</v>
      </c>
      <c r="F116" s="366" t="s">
        <v>231</v>
      </c>
      <c r="G116" s="366">
        <v>400</v>
      </c>
      <c r="H116" s="367" t="s">
        <v>221</v>
      </c>
      <c r="I116" s="566">
        <v>1200000</v>
      </c>
    </row>
    <row r="117" spans="2:9" ht="16.5" hidden="1" customHeight="1">
      <c r="B117" s="978"/>
      <c r="C117" s="672" t="s">
        <v>127</v>
      </c>
      <c r="D117" s="661" t="s">
        <v>136</v>
      </c>
      <c r="E117" s="339" t="s">
        <v>143</v>
      </c>
      <c r="F117" s="368" t="s">
        <v>251</v>
      </c>
      <c r="G117" s="368">
        <v>10</v>
      </c>
      <c r="H117" s="369" t="s">
        <v>135</v>
      </c>
      <c r="I117" s="567">
        <v>30000</v>
      </c>
    </row>
    <row r="118" spans="2:9" s="338" customFormat="1" ht="16.5" hidden="1" customHeight="1">
      <c r="B118" s="978"/>
      <c r="C118" s="672" t="s">
        <v>127</v>
      </c>
      <c r="D118" s="660" t="s">
        <v>645</v>
      </c>
      <c r="E118" s="339" t="s">
        <v>643</v>
      </c>
      <c r="F118" s="660" t="s">
        <v>230</v>
      </c>
      <c r="G118" s="660">
        <v>180</v>
      </c>
      <c r="H118" s="660" t="s">
        <v>263</v>
      </c>
      <c r="I118" s="564">
        <v>300000</v>
      </c>
    </row>
    <row r="119" spans="2:9" s="338" customFormat="1" ht="16.5" hidden="1" customHeight="1">
      <c r="B119" s="978"/>
      <c r="C119" s="672" t="s">
        <v>127</v>
      </c>
      <c r="D119" s="669" t="s">
        <v>648</v>
      </c>
      <c r="E119" s="339" t="s">
        <v>650</v>
      </c>
      <c r="F119" s="368" t="s">
        <v>651</v>
      </c>
      <c r="G119" s="368">
        <v>10</v>
      </c>
      <c r="H119" s="369" t="s">
        <v>135</v>
      </c>
      <c r="I119" s="567">
        <v>200000</v>
      </c>
    </row>
    <row r="120" spans="2:9" ht="17.25" hidden="1" customHeight="1" thickBot="1">
      <c r="B120" s="978"/>
      <c r="C120" s="671" t="s">
        <v>127</v>
      </c>
      <c r="D120" s="670" t="s">
        <v>649</v>
      </c>
      <c r="E120" s="539" t="s">
        <v>650</v>
      </c>
      <c r="F120" s="456" t="s">
        <v>652</v>
      </c>
      <c r="G120" s="456">
        <v>1000</v>
      </c>
      <c r="H120" s="667" t="s">
        <v>263</v>
      </c>
      <c r="I120" s="570">
        <v>50000</v>
      </c>
    </row>
    <row r="121" spans="2:9" ht="16.5" hidden="1" customHeight="1">
      <c r="B121" s="980" t="s">
        <v>653</v>
      </c>
      <c r="C121" s="383" t="s">
        <v>127</v>
      </c>
      <c r="D121" s="413" t="s">
        <v>237</v>
      </c>
      <c r="E121" s="341" t="s">
        <v>143</v>
      </c>
      <c r="F121" s="366" t="s">
        <v>231</v>
      </c>
      <c r="G121" s="366">
        <v>400</v>
      </c>
      <c r="H121" s="367" t="s">
        <v>221</v>
      </c>
      <c r="I121" s="566">
        <v>1200000</v>
      </c>
    </row>
    <row r="122" spans="2:9" ht="16.5" hidden="1" customHeight="1">
      <c r="B122" s="981"/>
      <c r="C122" s="402" t="s">
        <v>127</v>
      </c>
      <c r="D122" s="669" t="s">
        <v>136</v>
      </c>
      <c r="E122" s="339" t="s">
        <v>143</v>
      </c>
      <c r="F122" s="368" t="s">
        <v>251</v>
      </c>
      <c r="G122" s="368">
        <v>10</v>
      </c>
      <c r="H122" s="369" t="s">
        <v>135</v>
      </c>
      <c r="I122" s="567">
        <v>30000</v>
      </c>
    </row>
    <row r="123" spans="2:9" ht="16.5" hidden="1" customHeight="1">
      <c r="B123" s="981"/>
      <c r="C123" s="402" t="s">
        <v>127</v>
      </c>
      <c r="D123" s="970" t="s">
        <v>654</v>
      </c>
      <c r="E123" s="1008" t="s">
        <v>643</v>
      </c>
      <c r="F123" s="668" t="s">
        <v>230</v>
      </c>
      <c r="G123" s="668">
        <v>180</v>
      </c>
      <c r="H123" s="668" t="s">
        <v>263</v>
      </c>
      <c r="I123" s="564">
        <v>300000</v>
      </c>
    </row>
    <row r="124" spans="2:9" ht="17.25" hidden="1" customHeight="1" thickBot="1">
      <c r="B124" s="1004"/>
      <c r="C124" s="695" t="s">
        <v>127</v>
      </c>
      <c r="D124" s="971"/>
      <c r="E124" s="1009"/>
      <c r="F124" s="689" t="s">
        <v>655</v>
      </c>
      <c r="G124" s="689">
        <v>100</v>
      </c>
      <c r="H124" s="689" t="s">
        <v>263</v>
      </c>
      <c r="I124" s="568">
        <v>250000</v>
      </c>
    </row>
    <row r="125" spans="2:9" ht="16.5" hidden="1" customHeight="1">
      <c r="B125" s="980" t="s">
        <v>660</v>
      </c>
      <c r="C125" s="694" t="s">
        <v>127</v>
      </c>
      <c r="D125" s="413" t="s">
        <v>237</v>
      </c>
      <c r="E125" s="341" t="s">
        <v>143</v>
      </c>
      <c r="F125" s="366" t="s">
        <v>231</v>
      </c>
      <c r="G125" s="366">
        <v>400</v>
      </c>
      <c r="H125" s="367" t="s">
        <v>221</v>
      </c>
      <c r="I125" s="566">
        <v>1200000</v>
      </c>
    </row>
    <row r="126" spans="2:9" ht="16.5" hidden="1" customHeight="1">
      <c r="B126" s="981"/>
      <c r="C126" s="693" t="s">
        <v>127</v>
      </c>
      <c r="D126" s="690" t="s">
        <v>136</v>
      </c>
      <c r="E126" s="687" t="s">
        <v>143</v>
      </c>
      <c r="F126" s="368" t="s">
        <v>251</v>
      </c>
      <c r="G126" s="368">
        <v>10</v>
      </c>
      <c r="H126" s="369" t="s">
        <v>135</v>
      </c>
      <c r="I126" s="567">
        <v>30000</v>
      </c>
    </row>
    <row r="127" spans="2:9" ht="16.5" hidden="1" customHeight="1">
      <c r="B127" s="981"/>
      <c r="C127" s="693" t="s">
        <v>127</v>
      </c>
      <c r="D127" s="690" t="s">
        <v>661</v>
      </c>
      <c r="E127" s="687" t="s">
        <v>143</v>
      </c>
      <c r="F127" s="368" t="s">
        <v>663</v>
      </c>
      <c r="G127" s="368">
        <v>1</v>
      </c>
      <c r="H127" s="369" t="s">
        <v>664</v>
      </c>
      <c r="I127" s="567">
        <v>170000</v>
      </c>
    </row>
    <row r="128" spans="2:9" ht="16.5" hidden="1" customHeight="1">
      <c r="B128" s="981"/>
      <c r="C128" s="693" t="s">
        <v>127</v>
      </c>
      <c r="D128" s="690" t="s">
        <v>665</v>
      </c>
      <c r="E128" s="687" t="s">
        <v>662</v>
      </c>
      <c r="F128" s="368" t="s">
        <v>666</v>
      </c>
      <c r="G128" s="368">
        <v>10</v>
      </c>
      <c r="H128" s="369" t="s">
        <v>667</v>
      </c>
      <c r="I128" s="567">
        <v>500000</v>
      </c>
    </row>
    <row r="129" spans="2:9" ht="16.5" hidden="1" customHeight="1">
      <c r="B129" s="981"/>
      <c r="C129" s="693" t="s">
        <v>127</v>
      </c>
      <c r="D129" s="690" t="s">
        <v>668</v>
      </c>
      <c r="E129" s="687" t="s">
        <v>676</v>
      </c>
      <c r="F129" s="368" t="s">
        <v>677</v>
      </c>
      <c r="G129" s="368">
        <v>10</v>
      </c>
      <c r="H129" s="369" t="s">
        <v>678</v>
      </c>
      <c r="I129" s="567">
        <v>50000</v>
      </c>
    </row>
    <row r="130" spans="2:9" ht="16.5" hidden="1" customHeight="1">
      <c r="B130" s="981"/>
      <c r="C130" s="693" t="s">
        <v>127</v>
      </c>
      <c r="D130" s="690" t="s">
        <v>669</v>
      </c>
      <c r="E130" s="687" t="s">
        <v>674</v>
      </c>
      <c r="F130" s="368" t="s">
        <v>675</v>
      </c>
      <c r="G130" s="368">
        <v>10</v>
      </c>
      <c r="H130" s="369" t="s">
        <v>678</v>
      </c>
      <c r="I130" s="567">
        <v>50000</v>
      </c>
    </row>
    <row r="131" spans="2:9" ht="17.25" hidden="1" customHeight="1" thickBot="1">
      <c r="B131" s="982"/>
      <c r="C131" s="420" t="s">
        <v>127</v>
      </c>
      <c r="D131" s="599" t="s">
        <v>670</v>
      </c>
      <c r="E131" s="688" t="s">
        <v>671</v>
      </c>
      <c r="F131" s="370" t="s">
        <v>672</v>
      </c>
      <c r="G131" s="370">
        <v>5</v>
      </c>
      <c r="H131" s="379" t="s">
        <v>673</v>
      </c>
      <c r="I131" s="569">
        <v>100000</v>
      </c>
    </row>
    <row r="132" spans="2:9" ht="16.5" hidden="1" customHeight="1">
      <c r="B132" s="1005" t="s">
        <v>689</v>
      </c>
      <c r="C132" s="701" t="s">
        <v>127</v>
      </c>
      <c r="D132" s="413" t="s">
        <v>237</v>
      </c>
      <c r="E132" s="341" t="s">
        <v>143</v>
      </c>
      <c r="F132" s="366" t="s">
        <v>231</v>
      </c>
      <c r="G132" s="366">
        <v>400</v>
      </c>
      <c r="H132" s="367" t="s">
        <v>221</v>
      </c>
      <c r="I132" s="566">
        <v>1200000</v>
      </c>
    </row>
    <row r="133" spans="2:9" ht="16.5" hidden="1" customHeight="1">
      <c r="B133" s="1006"/>
      <c r="C133" s="700" t="s">
        <v>127</v>
      </c>
      <c r="D133" s="698" t="s">
        <v>136</v>
      </c>
      <c r="E133" s="697" t="s">
        <v>143</v>
      </c>
      <c r="F133" s="368" t="s">
        <v>251</v>
      </c>
      <c r="G133" s="368">
        <v>10</v>
      </c>
      <c r="H133" s="369" t="s">
        <v>135</v>
      </c>
      <c r="I133" s="567">
        <v>30000</v>
      </c>
    </row>
    <row r="134" spans="2:9" ht="17.25" hidden="1" customHeight="1" thickBot="1">
      <c r="B134" s="1007"/>
      <c r="C134" s="420" t="s">
        <v>127</v>
      </c>
      <c r="D134" s="712" t="s">
        <v>684</v>
      </c>
      <c r="E134" s="712" t="s">
        <v>685</v>
      </c>
      <c r="F134" s="713" t="s">
        <v>686</v>
      </c>
      <c r="G134" s="368">
        <v>10</v>
      </c>
      <c r="H134" s="712" t="s">
        <v>687</v>
      </c>
      <c r="I134" s="569">
        <v>680000</v>
      </c>
    </row>
    <row r="135" spans="2:9" ht="16.5" hidden="1" customHeight="1">
      <c r="B135" s="977" t="s">
        <v>703</v>
      </c>
      <c r="C135" s="726" t="s">
        <v>127</v>
      </c>
      <c r="D135" s="413" t="s">
        <v>237</v>
      </c>
      <c r="E135" s="341" t="s">
        <v>143</v>
      </c>
      <c r="F135" s="366" t="s">
        <v>231</v>
      </c>
      <c r="G135" s="366">
        <v>400</v>
      </c>
      <c r="H135" s="367" t="s">
        <v>221</v>
      </c>
      <c r="I135" s="566">
        <v>1200000</v>
      </c>
    </row>
    <row r="136" spans="2:9" ht="16.5" hidden="1" customHeight="1">
      <c r="B136" s="978"/>
      <c r="C136" s="724" t="s">
        <v>127</v>
      </c>
      <c r="D136" s="721" t="s">
        <v>136</v>
      </c>
      <c r="E136" s="725" t="s">
        <v>143</v>
      </c>
      <c r="F136" s="368" t="s">
        <v>251</v>
      </c>
      <c r="G136" s="368">
        <v>10</v>
      </c>
      <c r="H136" s="369" t="s">
        <v>135</v>
      </c>
      <c r="I136" s="567">
        <v>30000</v>
      </c>
    </row>
    <row r="137" spans="2:9" ht="16.5" hidden="1" customHeight="1">
      <c r="B137" s="978"/>
      <c r="C137" s="724" t="s">
        <v>127</v>
      </c>
      <c r="D137" s="721" t="s">
        <v>704</v>
      </c>
      <c r="E137" s="725" t="s">
        <v>143</v>
      </c>
      <c r="F137" s="368" t="s">
        <v>705</v>
      </c>
      <c r="G137" s="368">
        <v>10</v>
      </c>
      <c r="H137" s="369" t="s">
        <v>221</v>
      </c>
      <c r="I137" s="567">
        <v>100000</v>
      </c>
    </row>
    <row r="138" spans="2:9" ht="17.25" hidden="1" customHeight="1" thickBot="1">
      <c r="B138" s="979"/>
      <c r="C138" s="420" t="s">
        <v>127</v>
      </c>
      <c r="D138" s="599" t="s">
        <v>706</v>
      </c>
      <c r="E138" s="688" t="s">
        <v>707</v>
      </c>
      <c r="F138" s="370" t="s">
        <v>708</v>
      </c>
      <c r="G138" s="370">
        <v>20</v>
      </c>
      <c r="H138" s="379" t="s">
        <v>135</v>
      </c>
      <c r="I138" s="569">
        <v>50000</v>
      </c>
    </row>
    <row r="139" spans="2:9" s="338" customFormat="1">
      <c r="B139" s="965" t="s">
        <v>161</v>
      </c>
      <c r="C139" s="743" t="s">
        <v>127</v>
      </c>
      <c r="D139" s="413" t="s">
        <v>237</v>
      </c>
      <c r="E139" s="341" t="s">
        <v>808</v>
      </c>
      <c r="F139" s="366" t="s">
        <v>231</v>
      </c>
      <c r="G139" s="366">
        <v>400</v>
      </c>
      <c r="H139" s="367" t="s">
        <v>221</v>
      </c>
      <c r="I139" s="566">
        <v>1200000</v>
      </c>
    </row>
    <row r="140" spans="2:9" s="338" customFormat="1">
      <c r="B140" s="966"/>
      <c r="C140" s="741" t="s">
        <v>127</v>
      </c>
      <c r="D140" s="740" t="s">
        <v>136</v>
      </c>
      <c r="E140" s="742" t="s">
        <v>143</v>
      </c>
      <c r="F140" s="368" t="s">
        <v>251</v>
      </c>
      <c r="G140" s="368">
        <v>10</v>
      </c>
      <c r="H140" s="369" t="s">
        <v>135</v>
      </c>
      <c r="I140" s="567">
        <v>30000</v>
      </c>
    </row>
    <row r="141" spans="2:9" s="338" customFormat="1" ht="17.25" thickBot="1">
      <c r="B141" s="967"/>
      <c r="C141" s="420" t="s">
        <v>127</v>
      </c>
      <c r="D141" s="599" t="s">
        <v>719</v>
      </c>
      <c r="E141" s="688" t="s">
        <v>134</v>
      </c>
      <c r="F141" s="370" t="s">
        <v>720</v>
      </c>
      <c r="G141" s="370">
        <v>120</v>
      </c>
      <c r="H141" s="379" t="s">
        <v>263</v>
      </c>
      <c r="I141" s="569">
        <v>75000</v>
      </c>
    </row>
    <row r="142" spans="2:9">
      <c r="B142" s="965" t="s">
        <v>742</v>
      </c>
      <c r="C142" s="743" t="s">
        <v>715</v>
      </c>
      <c r="D142" s="413" t="s">
        <v>716</v>
      </c>
      <c r="E142" s="341" t="s">
        <v>808</v>
      </c>
      <c r="F142" s="366" t="s">
        <v>717</v>
      </c>
      <c r="G142" s="366">
        <v>400</v>
      </c>
      <c r="H142" s="367" t="s">
        <v>718</v>
      </c>
      <c r="I142" s="566">
        <v>1200000</v>
      </c>
    </row>
    <row r="143" spans="2:9" s="338" customFormat="1">
      <c r="B143" s="966"/>
      <c r="C143" s="755" t="s">
        <v>127</v>
      </c>
      <c r="D143" s="754" t="s">
        <v>136</v>
      </c>
      <c r="E143" s="756" t="s">
        <v>143</v>
      </c>
      <c r="F143" s="368" t="s">
        <v>251</v>
      </c>
      <c r="G143" s="368">
        <v>10</v>
      </c>
      <c r="H143" s="369" t="s">
        <v>135</v>
      </c>
      <c r="I143" s="567">
        <v>30000</v>
      </c>
    </row>
    <row r="144" spans="2:9" s="338" customFormat="1">
      <c r="B144" s="966"/>
      <c r="C144" s="755" t="s">
        <v>127</v>
      </c>
      <c r="D144" s="754" t="s">
        <v>754</v>
      </c>
      <c r="E144" s="756" t="s">
        <v>755</v>
      </c>
      <c r="F144" s="368" t="s">
        <v>758</v>
      </c>
      <c r="G144" s="368">
        <v>9.5</v>
      </c>
      <c r="H144" s="369" t="s">
        <v>756</v>
      </c>
      <c r="I144" s="567">
        <v>237500</v>
      </c>
    </row>
    <row r="145" spans="2:9" s="338" customFormat="1">
      <c r="B145" s="966"/>
      <c r="C145" s="755" t="s">
        <v>127</v>
      </c>
      <c r="D145" s="754" t="s">
        <v>757</v>
      </c>
      <c r="E145" s="756" t="s">
        <v>755</v>
      </c>
      <c r="F145" s="368" t="s">
        <v>758</v>
      </c>
      <c r="G145" s="368">
        <v>6</v>
      </c>
      <c r="H145" s="369" t="s">
        <v>756</v>
      </c>
      <c r="I145" s="567">
        <v>150000</v>
      </c>
    </row>
    <row r="146" spans="2:9" s="338" customFormat="1">
      <c r="B146" s="966"/>
      <c r="C146" s="760" t="s">
        <v>239</v>
      </c>
      <c r="D146" s="758" t="s">
        <v>764</v>
      </c>
      <c r="E146" s="761" t="s">
        <v>765</v>
      </c>
      <c r="F146" s="368" t="s">
        <v>766</v>
      </c>
      <c r="G146" s="368">
        <v>10</v>
      </c>
      <c r="H146" s="369" t="s">
        <v>767</v>
      </c>
      <c r="I146" s="567">
        <v>250000</v>
      </c>
    </row>
    <row r="147" spans="2:9" ht="17.25" thickBot="1">
      <c r="B147" s="967"/>
      <c r="C147" s="420" t="s">
        <v>127</v>
      </c>
      <c r="D147" s="599" t="s">
        <v>771</v>
      </c>
      <c r="E147" s="688" t="s">
        <v>770</v>
      </c>
      <c r="F147" s="370" t="s">
        <v>769</v>
      </c>
      <c r="G147" s="370">
        <v>10</v>
      </c>
      <c r="H147" s="379" t="s">
        <v>768</v>
      </c>
      <c r="I147" s="569">
        <v>100000</v>
      </c>
    </row>
    <row r="148" spans="2:9">
      <c r="B148" s="965" t="s">
        <v>785</v>
      </c>
      <c r="C148" s="770" t="s">
        <v>127</v>
      </c>
      <c r="D148" s="413" t="s">
        <v>237</v>
      </c>
      <c r="E148" s="341" t="s">
        <v>808</v>
      </c>
      <c r="F148" s="366" t="s">
        <v>231</v>
      </c>
      <c r="G148" s="366">
        <v>400</v>
      </c>
      <c r="H148" s="367" t="s">
        <v>221</v>
      </c>
      <c r="I148" s="566">
        <v>1200000</v>
      </c>
    </row>
    <row r="149" spans="2:9" s="338" customFormat="1">
      <c r="B149" s="966"/>
      <c r="C149" s="768" t="s">
        <v>127</v>
      </c>
      <c r="D149" s="769" t="s">
        <v>786</v>
      </c>
      <c r="E149" s="767" t="s">
        <v>765</v>
      </c>
      <c r="F149" s="368" t="s">
        <v>251</v>
      </c>
      <c r="G149" s="368">
        <v>10</v>
      </c>
      <c r="H149" s="369" t="s">
        <v>195</v>
      </c>
      <c r="I149" s="567">
        <v>30000</v>
      </c>
    </row>
    <row r="150" spans="2:9" s="338" customFormat="1">
      <c r="B150" s="966"/>
      <c r="C150" s="772" t="s">
        <v>127</v>
      </c>
      <c r="D150" s="771" t="s">
        <v>796</v>
      </c>
      <c r="E150" s="773" t="s">
        <v>792</v>
      </c>
      <c r="F150" s="368" t="s">
        <v>793</v>
      </c>
      <c r="G150" s="368">
        <v>10</v>
      </c>
      <c r="H150" s="369" t="s">
        <v>195</v>
      </c>
      <c r="I150" s="567">
        <v>100000</v>
      </c>
    </row>
    <row r="151" spans="2:9" s="338" customFormat="1">
      <c r="B151" s="966"/>
      <c r="C151" s="772" t="s">
        <v>127</v>
      </c>
      <c r="D151" s="771" t="s">
        <v>796</v>
      </c>
      <c r="E151" s="773" t="s">
        <v>792</v>
      </c>
      <c r="F151" s="368" t="s">
        <v>794</v>
      </c>
      <c r="G151" s="368">
        <v>10</v>
      </c>
      <c r="H151" s="369" t="s">
        <v>795</v>
      </c>
      <c r="I151" s="567">
        <v>100000</v>
      </c>
    </row>
    <row r="152" spans="2:9" ht="17.25" thickBot="1">
      <c r="B152" s="967"/>
      <c r="C152" s="779" t="s">
        <v>127</v>
      </c>
      <c r="D152" s="713" t="s">
        <v>787</v>
      </c>
      <c r="E152" s="780" t="s">
        <v>788</v>
      </c>
      <c r="F152" s="781" t="s">
        <v>790</v>
      </c>
      <c r="G152" s="781">
        <v>200</v>
      </c>
      <c r="H152" s="782" t="s">
        <v>791</v>
      </c>
      <c r="I152" s="783">
        <v>4000000</v>
      </c>
    </row>
    <row r="153" spans="2:9">
      <c r="B153" s="965" t="s">
        <v>807</v>
      </c>
      <c r="C153" s="789" t="s">
        <v>127</v>
      </c>
      <c r="D153" s="413" t="s">
        <v>237</v>
      </c>
      <c r="E153" s="341" t="s">
        <v>808</v>
      </c>
      <c r="F153" s="366" t="s">
        <v>231</v>
      </c>
      <c r="G153" s="366">
        <v>400</v>
      </c>
      <c r="H153" s="367" t="s">
        <v>221</v>
      </c>
      <c r="I153" s="566">
        <v>1200000</v>
      </c>
    </row>
    <row r="154" spans="2:9">
      <c r="B154" s="966"/>
      <c r="C154" s="788" t="s">
        <v>127</v>
      </c>
      <c r="D154" s="786" t="s">
        <v>136</v>
      </c>
      <c r="E154" s="787" t="s">
        <v>143</v>
      </c>
      <c r="F154" s="368" t="s">
        <v>251</v>
      </c>
      <c r="G154" s="368">
        <v>10</v>
      </c>
      <c r="H154" s="369" t="s">
        <v>135</v>
      </c>
      <c r="I154" s="567">
        <v>30000</v>
      </c>
    </row>
    <row r="155" spans="2:9" s="338" customFormat="1">
      <c r="B155" s="966"/>
      <c r="C155" s="793" t="s">
        <v>239</v>
      </c>
      <c r="D155" s="795" t="s">
        <v>825</v>
      </c>
      <c r="E155" s="792" t="s">
        <v>765</v>
      </c>
      <c r="F155" s="456" t="s">
        <v>766</v>
      </c>
      <c r="G155" s="456">
        <v>1</v>
      </c>
      <c r="H155" s="380" t="s">
        <v>824</v>
      </c>
      <c r="I155" s="570">
        <v>170000</v>
      </c>
    </row>
    <row r="156" spans="2:9" ht="17.25" thickBot="1">
      <c r="B156" s="967"/>
      <c r="C156" s="420" t="s">
        <v>127</v>
      </c>
      <c r="D156" s="599" t="s">
        <v>812</v>
      </c>
      <c r="E156" s="688" t="s">
        <v>809</v>
      </c>
      <c r="F156" s="370" t="s">
        <v>810</v>
      </c>
      <c r="G156" s="370">
        <v>1</v>
      </c>
      <c r="H156" s="379" t="s">
        <v>811</v>
      </c>
      <c r="I156" s="569">
        <v>170000</v>
      </c>
    </row>
    <row r="157" spans="2:9" s="338" customFormat="1">
      <c r="B157" s="965" t="s">
        <v>193</v>
      </c>
      <c r="C157" s="803" t="s">
        <v>127</v>
      </c>
      <c r="D157" s="413" t="s">
        <v>237</v>
      </c>
      <c r="E157" s="341" t="s">
        <v>137</v>
      </c>
      <c r="F157" s="366" t="s">
        <v>231</v>
      </c>
      <c r="G157" s="366">
        <v>400</v>
      </c>
      <c r="H157" s="367" t="s">
        <v>221</v>
      </c>
      <c r="I157" s="566">
        <v>1200000</v>
      </c>
    </row>
    <row r="158" spans="2:9" s="338" customFormat="1">
      <c r="B158" s="966"/>
      <c r="C158" s="802" t="s">
        <v>127</v>
      </c>
      <c r="D158" s="797" t="s">
        <v>136</v>
      </c>
      <c r="E158" s="800" t="s">
        <v>143</v>
      </c>
      <c r="F158" s="368" t="s">
        <v>251</v>
      </c>
      <c r="G158" s="368">
        <v>10</v>
      </c>
      <c r="H158" s="369" t="s">
        <v>135</v>
      </c>
      <c r="I158" s="567">
        <v>30000</v>
      </c>
    </row>
    <row r="159" spans="2:9" s="338" customFormat="1">
      <c r="B159" s="966"/>
      <c r="C159" s="799" t="s">
        <v>239</v>
      </c>
      <c r="D159" s="798" t="s">
        <v>622</v>
      </c>
      <c r="E159" s="801" t="s">
        <v>623</v>
      </c>
      <c r="F159" s="456" t="s">
        <v>486</v>
      </c>
      <c r="G159" s="456">
        <v>10</v>
      </c>
      <c r="H159" s="380" t="s">
        <v>195</v>
      </c>
      <c r="I159" s="570">
        <v>100000</v>
      </c>
    </row>
    <row r="160" spans="2:9" s="338" customFormat="1">
      <c r="B160" s="966"/>
      <c r="C160" s="799" t="s">
        <v>239</v>
      </c>
      <c r="D160" s="798" t="s">
        <v>622</v>
      </c>
      <c r="E160" s="801" t="s">
        <v>623</v>
      </c>
      <c r="F160" s="456" t="s">
        <v>836</v>
      </c>
      <c r="G160" s="456">
        <v>10</v>
      </c>
      <c r="H160" s="380" t="s">
        <v>837</v>
      </c>
      <c r="I160" s="570">
        <v>100000</v>
      </c>
    </row>
    <row r="161" spans="2:9" s="338" customFormat="1" ht="17.25" thickBot="1">
      <c r="B161" s="967"/>
      <c r="C161" s="420" t="s">
        <v>239</v>
      </c>
      <c r="D161" s="599" t="s">
        <v>829</v>
      </c>
      <c r="E161" s="688" t="s">
        <v>143</v>
      </c>
      <c r="F161" s="370" t="s">
        <v>260</v>
      </c>
      <c r="G161" s="370">
        <v>10</v>
      </c>
      <c r="H161" s="379" t="s">
        <v>221</v>
      </c>
      <c r="I161" s="569">
        <v>30000</v>
      </c>
    </row>
    <row r="162" spans="2:9" s="338" customFormat="1">
      <c r="B162" s="965" t="s">
        <v>849</v>
      </c>
      <c r="C162" s="803" t="s">
        <v>127</v>
      </c>
      <c r="D162" s="413" t="s">
        <v>237</v>
      </c>
      <c r="E162" s="341" t="s">
        <v>137</v>
      </c>
      <c r="F162" s="366" t="s">
        <v>231</v>
      </c>
      <c r="G162" s="366">
        <v>400</v>
      </c>
      <c r="H162" s="367" t="s">
        <v>221</v>
      </c>
      <c r="I162" s="566">
        <v>1200000</v>
      </c>
    </row>
    <row r="163" spans="2:9" s="338" customFormat="1" ht="17.25" thickBot="1">
      <c r="B163" s="967"/>
      <c r="C163" s="420" t="s">
        <v>127</v>
      </c>
      <c r="D163" s="599" t="s">
        <v>136</v>
      </c>
      <c r="E163" s="688" t="s">
        <v>143</v>
      </c>
      <c r="F163" s="370" t="s">
        <v>251</v>
      </c>
      <c r="G163" s="370">
        <v>10</v>
      </c>
      <c r="H163" s="379" t="s">
        <v>135</v>
      </c>
      <c r="I163" s="569">
        <v>30000</v>
      </c>
    </row>
    <row r="164" spans="2:9" s="338" customFormat="1">
      <c r="B164" s="965" t="s">
        <v>854</v>
      </c>
      <c r="C164" s="812" t="s">
        <v>127</v>
      </c>
      <c r="D164" s="413" t="s">
        <v>237</v>
      </c>
      <c r="E164" s="341" t="s">
        <v>137</v>
      </c>
      <c r="F164" s="366" t="s">
        <v>231</v>
      </c>
      <c r="G164" s="366">
        <v>400</v>
      </c>
      <c r="H164" s="367" t="s">
        <v>221</v>
      </c>
      <c r="I164" s="566">
        <v>1200000</v>
      </c>
    </row>
    <row r="165" spans="2:9" s="338" customFormat="1">
      <c r="B165" s="966"/>
      <c r="C165" s="817" t="s">
        <v>239</v>
      </c>
      <c r="D165" s="813" t="s">
        <v>786</v>
      </c>
      <c r="E165" s="814" t="s">
        <v>765</v>
      </c>
      <c r="F165" s="815" t="s">
        <v>251</v>
      </c>
      <c r="G165" s="815">
        <v>10</v>
      </c>
      <c r="H165" s="602" t="s">
        <v>195</v>
      </c>
      <c r="I165" s="816">
        <v>30000</v>
      </c>
    </row>
    <row r="166" spans="2:9" s="338" customFormat="1">
      <c r="B166" s="966"/>
      <c r="C166" s="819" t="s">
        <v>239</v>
      </c>
      <c r="D166" s="820" t="s">
        <v>858</v>
      </c>
      <c r="E166" s="818" t="s">
        <v>860</v>
      </c>
      <c r="F166" s="368" t="s">
        <v>861</v>
      </c>
      <c r="G166" s="368">
        <v>15</v>
      </c>
      <c r="H166" s="369" t="s">
        <v>195</v>
      </c>
      <c r="I166" s="567">
        <v>195000</v>
      </c>
    </row>
    <row r="167" spans="2:9" s="338" customFormat="1">
      <c r="B167" s="966"/>
      <c r="C167" s="819" t="s">
        <v>239</v>
      </c>
      <c r="D167" s="820" t="s">
        <v>859</v>
      </c>
      <c r="E167" s="818" t="s">
        <v>860</v>
      </c>
      <c r="F167" s="368" t="s">
        <v>861</v>
      </c>
      <c r="G167" s="368">
        <v>5</v>
      </c>
      <c r="H167" s="369" t="s">
        <v>195</v>
      </c>
      <c r="I167" s="816">
        <v>65000</v>
      </c>
    </row>
    <row r="168" spans="2:9" s="338" customFormat="1" ht="17.25" thickBot="1">
      <c r="B168" s="967"/>
      <c r="C168" s="420" t="s">
        <v>127</v>
      </c>
      <c r="D168" s="599" t="s">
        <v>855</v>
      </c>
      <c r="E168" s="688" t="s">
        <v>856</v>
      </c>
      <c r="F168" s="370" t="s">
        <v>857</v>
      </c>
      <c r="G168" s="370">
        <v>1</v>
      </c>
      <c r="H168" s="379" t="s">
        <v>135</v>
      </c>
      <c r="I168" s="569">
        <v>15000</v>
      </c>
    </row>
    <row r="169" spans="2:9" s="338" customFormat="1">
      <c r="B169" s="965" t="s">
        <v>246</v>
      </c>
      <c r="C169" s="827" t="s">
        <v>127</v>
      </c>
      <c r="D169" s="413" t="s">
        <v>237</v>
      </c>
      <c r="E169" s="341" t="s">
        <v>137</v>
      </c>
      <c r="F169" s="366" t="s">
        <v>231</v>
      </c>
      <c r="G169" s="366">
        <v>400</v>
      </c>
      <c r="H169" s="367" t="s">
        <v>221</v>
      </c>
      <c r="I169" s="566">
        <v>1200000</v>
      </c>
    </row>
    <row r="170" spans="2:9" s="338" customFormat="1" ht="17.25" thickBot="1">
      <c r="B170" s="967"/>
      <c r="C170" s="420" t="s">
        <v>127</v>
      </c>
      <c r="D170" s="599" t="s">
        <v>136</v>
      </c>
      <c r="E170" s="688" t="s">
        <v>143</v>
      </c>
      <c r="F170" s="370" t="s">
        <v>251</v>
      </c>
      <c r="G170" s="370">
        <v>10</v>
      </c>
      <c r="H170" s="379" t="s">
        <v>135</v>
      </c>
      <c r="I170" s="569">
        <v>30000</v>
      </c>
    </row>
    <row r="171" spans="2:9" s="338" customFormat="1">
      <c r="B171" s="965" t="s">
        <v>878</v>
      </c>
      <c r="C171" s="827" t="s">
        <v>127</v>
      </c>
      <c r="D171" s="413" t="s">
        <v>237</v>
      </c>
      <c r="E171" s="341" t="s">
        <v>137</v>
      </c>
      <c r="F171" s="366" t="s">
        <v>231</v>
      </c>
      <c r="G171" s="366">
        <v>400</v>
      </c>
      <c r="H171" s="367" t="s">
        <v>221</v>
      </c>
      <c r="I171" s="566">
        <v>1200000</v>
      </c>
    </row>
    <row r="172" spans="2:9" s="338" customFormat="1">
      <c r="B172" s="966"/>
      <c r="C172" s="824" t="s">
        <v>127</v>
      </c>
      <c r="D172" s="825" t="s">
        <v>136</v>
      </c>
      <c r="E172" s="826" t="s">
        <v>143</v>
      </c>
      <c r="F172" s="368" t="s">
        <v>251</v>
      </c>
      <c r="G172" s="368">
        <v>10</v>
      </c>
      <c r="H172" s="369" t="s">
        <v>135</v>
      </c>
      <c r="I172" s="567">
        <v>30000</v>
      </c>
    </row>
    <row r="173" spans="2:9" s="338" customFormat="1">
      <c r="B173" s="966"/>
      <c r="C173" s="824" t="s">
        <v>127</v>
      </c>
      <c r="D173" s="825" t="s">
        <v>879</v>
      </c>
      <c r="E173" s="826" t="s">
        <v>880</v>
      </c>
      <c r="F173" s="368" t="s">
        <v>882</v>
      </c>
      <c r="G173" s="368">
        <v>10</v>
      </c>
      <c r="H173" s="369" t="s">
        <v>890</v>
      </c>
      <c r="I173" s="567">
        <v>50000</v>
      </c>
    </row>
    <row r="174" spans="2:9" s="338" customFormat="1">
      <c r="B174" s="966"/>
      <c r="C174" s="823" t="s">
        <v>127</v>
      </c>
      <c r="D174" s="822" t="s">
        <v>879</v>
      </c>
      <c r="E174" s="836" t="s">
        <v>880</v>
      </c>
      <c r="F174" s="805" t="s">
        <v>884</v>
      </c>
      <c r="G174" s="805">
        <v>25</v>
      </c>
      <c r="H174" s="806" t="s">
        <v>890</v>
      </c>
      <c r="I174" s="807">
        <v>125000</v>
      </c>
    </row>
    <row r="175" spans="2:9" s="338" customFormat="1">
      <c r="B175" s="966"/>
      <c r="C175" s="823" t="s">
        <v>127</v>
      </c>
      <c r="D175" s="822" t="s">
        <v>879</v>
      </c>
      <c r="E175" s="836" t="s">
        <v>880</v>
      </c>
      <c r="F175" s="805" t="s">
        <v>886</v>
      </c>
      <c r="G175" s="805">
        <v>10</v>
      </c>
      <c r="H175" s="806" t="s">
        <v>890</v>
      </c>
      <c r="I175" s="807">
        <v>300000</v>
      </c>
    </row>
    <row r="176" spans="2:9" s="338" customFormat="1" ht="17.25" thickBot="1">
      <c r="B176" s="967"/>
      <c r="C176" s="779" t="s">
        <v>127</v>
      </c>
      <c r="D176" s="713" t="s">
        <v>879</v>
      </c>
      <c r="E176" s="780" t="s">
        <v>880</v>
      </c>
      <c r="F176" s="781" t="s">
        <v>888</v>
      </c>
      <c r="G176" s="781">
        <v>10</v>
      </c>
      <c r="H176" s="782" t="s">
        <v>890</v>
      </c>
      <c r="I176" s="783">
        <v>100000</v>
      </c>
    </row>
    <row r="177" spans="2:9" s="338" customFormat="1">
      <c r="B177" s="965" t="s">
        <v>894</v>
      </c>
      <c r="C177" s="838" t="s">
        <v>127</v>
      </c>
      <c r="D177" s="413" t="s">
        <v>237</v>
      </c>
      <c r="E177" s="341" t="s">
        <v>137</v>
      </c>
      <c r="F177" s="366" t="s">
        <v>231</v>
      </c>
      <c r="G177" s="366">
        <v>400</v>
      </c>
      <c r="H177" s="367" t="s">
        <v>221</v>
      </c>
      <c r="I177" s="566">
        <v>1200000</v>
      </c>
    </row>
    <row r="178" spans="2:9" s="338" customFormat="1" ht="17.25" thickBot="1">
      <c r="B178" s="967"/>
      <c r="C178" s="420" t="s">
        <v>127</v>
      </c>
      <c r="D178" s="599" t="s">
        <v>136</v>
      </c>
      <c r="E178" s="688" t="s">
        <v>143</v>
      </c>
      <c r="F178" s="370" t="s">
        <v>251</v>
      </c>
      <c r="G178" s="370">
        <v>10</v>
      </c>
      <c r="H178" s="379" t="s">
        <v>135</v>
      </c>
      <c r="I178" s="569">
        <v>30000</v>
      </c>
    </row>
    <row r="179" spans="2:9" s="338" customFormat="1">
      <c r="B179" s="965" t="s">
        <v>900</v>
      </c>
      <c r="C179" s="843" t="s">
        <v>127</v>
      </c>
      <c r="D179" s="413" t="s">
        <v>237</v>
      </c>
      <c r="E179" s="341" t="s">
        <v>137</v>
      </c>
      <c r="F179" s="366" t="s">
        <v>231</v>
      </c>
      <c r="G179" s="366">
        <v>400</v>
      </c>
      <c r="H179" s="367" t="s">
        <v>221</v>
      </c>
      <c r="I179" s="566">
        <v>1200000</v>
      </c>
    </row>
    <row r="180" spans="2:9" s="338" customFormat="1">
      <c r="B180" s="966"/>
      <c r="C180" s="840" t="s">
        <v>127</v>
      </c>
      <c r="D180" s="841" t="s">
        <v>136</v>
      </c>
      <c r="E180" s="842" t="s">
        <v>143</v>
      </c>
      <c r="F180" s="368" t="s">
        <v>251</v>
      </c>
      <c r="G180" s="368">
        <v>10</v>
      </c>
      <c r="H180" s="369" t="s">
        <v>135</v>
      </c>
      <c r="I180" s="567">
        <v>30000</v>
      </c>
    </row>
    <row r="181" spans="2:9" s="338" customFormat="1">
      <c r="B181" s="966"/>
      <c r="C181" s="840" t="s">
        <v>127</v>
      </c>
      <c r="D181" s="841" t="s">
        <v>904</v>
      </c>
      <c r="E181" s="842" t="s">
        <v>137</v>
      </c>
      <c r="F181" s="368" t="s">
        <v>901</v>
      </c>
      <c r="G181" s="368">
        <v>200</v>
      </c>
      <c r="H181" s="369" t="s">
        <v>263</v>
      </c>
      <c r="I181" s="567">
        <v>4000000</v>
      </c>
    </row>
    <row r="182" spans="2:9" s="338" customFormat="1">
      <c r="B182" s="966"/>
      <c r="C182" s="839" t="s">
        <v>127</v>
      </c>
      <c r="D182" s="841" t="s">
        <v>904</v>
      </c>
      <c r="E182" s="836" t="s">
        <v>137</v>
      </c>
      <c r="F182" s="805" t="s">
        <v>902</v>
      </c>
      <c r="G182" s="805">
        <v>100</v>
      </c>
      <c r="H182" s="806" t="s">
        <v>263</v>
      </c>
      <c r="I182" s="807">
        <v>500000</v>
      </c>
    </row>
    <row r="183" spans="2:9" s="338" customFormat="1" ht="17.25" thickBot="1">
      <c r="B183" s="967"/>
      <c r="C183" s="779" t="s">
        <v>127</v>
      </c>
      <c r="D183" s="841" t="s">
        <v>904</v>
      </c>
      <c r="E183" s="780" t="s">
        <v>137</v>
      </c>
      <c r="F183" s="781" t="s">
        <v>903</v>
      </c>
      <c r="G183" s="781">
        <v>60</v>
      </c>
      <c r="H183" s="782" t="s">
        <v>263</v>
      </c>
      <c r="I183" s="783">
        <v>510000</v>
      </c>
    </row>
    <row r="184" spans="2:9" s="338" customFormat="1">
      <c r="B184" s="965" t="s">
        <v>905</v>
      </c>
      <c r="C184" s="853" t="s">
        <v>127</v>
      </c>
      <c r="D184" s="413" t="s">
        <v>237</v>
      </c>
      <c r="E184" s="341" t="s">
        <v>137</v>
      </c>
      <c r="F184" s="366" t="s">
        <v>231</v>
      </c>
      <c r="G184" s="366">
        <v>400</v>
      </c>
      <c r="H184" s="367" t="s">
        <v>221</v>
      </c>
      <c r="I184" s="566">
        <v>1200000</v>
      </c>
    </row>
    <row r="185" spans="2:9" s="338" customFormat="1">
      <c r="B185" s="966"/>
      <c r="C185" s="852" t="s">
        <v>127</v>
      </c>
      <c r="D185" s="850" t="s">
        <v>136</v>
      </c>
      <c r="E185" s="851" t="s">
        <v>143</v>
      </c>
      <c r="F185" s="368" t="s">
        <v>251</v>
      </c>
      <c r="G185" s="368">
        <v>10</v>
      </c>
      <c r="H185" s="369" t="s">
        <v>135</v>
      </c>
      <c r="I185" s="567">
        <v>30000</v>
      </c>
    </row>
    <row r="186" spans="2:9" s="338" customFormat="1" ht="17.25" thickBot="1">
      <c r="B186" s="967"/>
      <c r="C186" s="779" t="s">
        <v>127</v>
      </c>
      <c r="D186" s="599" t="s">
        <v>622</v>
      </c>
      <c r="E186" s="688" t="s">
        <v>623</v>
      </c>
      <c r="F186" s="370" t="s">
        <v>836</v>
      </c>
      <c r="G186" s="370">
        <v>10</v>
      </c>
      <c r="H186" s="379" t="s">
        <v>837</v>
      </c>
      <c r="I186" s="569">
        <v>100000</v>
      </c>
    </row>
  </sheetData>
  <mergeCells count="53">
    <mergeCell ref="B184:B186"/>
    <mergeCell ref="E58:E62"/>
    <mergeCell ref="B55:B62"/>
    <mergeCell ref="D95:D97"/>
    <mergeCell ref="B153:B156"/>
    <mergeCell ref="B139:B141"/>
    <mergeCell ref="B93:B97"/>
    <mergeCell ref="B148:B152"/>
    <mergeCell ref="B132:B134"/>
    <mergeCell ref="B125:B131"/>
    <mergeCell ref="B121:B124"/>
    <mergeCell ref="E123:E124"/>
    <mergeCell ref="B116:B120"/>
    <mergeCell ref="B111:B115"/>
    <mergeCell ref="D68:D69"/>
    <mergeCell ref="C68:C69"/>
    <mergeCell ref="B50:B54"/>
    <mergeCell ref="B85:B92"/>
    <mergeCell ref="D89:D90"/>
    <mergeCell ref="B103:B107"/>
    <mergeCell ref="B98:B102"/>
    <mergeCell ref="D58:D62"/>
    <mergeCell ref="B79:B84"/>
    <mergeCell ref="B4:B6"/>
    <mergeCell ref="B45:B49"/>
    <mergeCell ref="B35:B44"/>
    <mergeCell ref="B30:B34"/>
    <mergeCell ref="B16:B19"/>
    <mergeCell ref="B7:B15"/>
    <mergeCell ref="B20:B23"/>
    <mergeCell ref="B24:B29"/>
    <mergeCell ref="E89:E90"/>
    <mergeCell ref="C89:C90"/>
    <mergeCell ref="C66:C67"/>
    <mergeCell ref="C95:C97"/>
    <mergeCell ref="B164:B168"/>
    <mergeCell ref="B157:B161"/>
    <mergeCell ref="B162:B163"/>
    <mergeCell ref="B135:B138"/>
    <mergeCell ref="B142:B147"/>
    <mergeCell ref="B108:B110"/>
    <mergeCell ref="E68:E69"/>
    <mergeCell ref="B72:B78"/>
    <mergeCell ref="D74:D75"/>
    <mergeCell ref="C74:C75"/>
    <mergeCell ref="B63:B71"/>
    <mergeCell ref="D66:D67"/>
    <mergeCell ref="B179:B183"/>
    <mergeCell ref="B177:B178"/>
    <mergeCell ref="B169:B170"/>
    <mergeCell ref="B171:B176"/>
    <mergeCell ref="E95:E97"/>
    <mergeCell ref="D123:D124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9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4"/>
  <sheetViews>
    <sheetView topLeftCell="A218" zoomScaleNormal="100" zoomScaleSheetLayoutView="100" workbookViewId="0">
      <selection activeCell="S242" sqref="S242"/>
    </sheetView>
  </sheetViews>
  <sheetFormatPr defaultRowHeight="16.5"/>
  <cols>
    <col min="1" max="1" width="11.375" style="42" customWidth="1"/>
    <col min="2" max="2" width="13.5" customWidth="1"/>
    <col min="3" max="3" width="21.25" customWidth="1"/>
    <col min="6" max="6" width="13.875" customWidth="1"/>
  </cols>
  <sheetData>
    <row r="1" spans="1:6" ht="36" customHeight="1">
      <c r="A1" s="1013" t="s">
        <v>85</v>
      </c>
      <c r="B1" s="1013"/>
      <c r="C1" s="1013"/>
      <c r="D1" s="1013"/>
      <c r="E1" s="1013"/>
      <c r="F1" s="1013"/>
    </row>
    <row r="2" spans="1:6" ht="9" customHeight="1" thickBot="1">
      <c r="A2" s="41"/>
      <c r="B2" s="11"/>
      <c r="C2" s="11"/>
      <c r="D2" s="11"/>
      <c r="F2" s="11"/>
    </row>
    <row r="3" spans="1:6" ht="17.25" thickBot="1">
      <c r="A3" s="298" t="s">
        <v>90</v>
      </c>
      <c r="B3" s="299" t="s">
        <v>77</v>
      </c>
      <c r="C3" s="299" t="s">
        <v>86</v>
      </c>
      <c r="D3" s="299" t="s">
        <v>83</v>
      </c>
      <c r="E3" s="299" t="s">
        <v>84</v>
      </c>
      <c r="F3" s="300" t="s">
        <v>75</v>
      </c>
    </row>
    <row r="4" spans="1:6" hidden="1">
      <c r="A4" s="1014" t="s">
        <v>161</v>
      </c>
      <c r="B4" s="295" t="s">
        <v>155</v>
      </c>
      <c r="C4" s="413" t="s">
        <v>162</v>
      </c>
      <c r="D4" s="476">
        <v>5</v>
      </c>
      <c r="E4" s="476" t="s">
        <v>156</v>
      </c>
      <c r="F4" s="286"/>
    </row>
    <row r="5" spans="1:6" hidden="1">
      <c r="A5" s="1015"/>
      <c r="B5" s="296" t="s">
        <v>157</v>
      </c>
      <c r="C5" s="482" t="s">
        <v>162</v>
      </c>
      <c r="D5" s="482">
        <v>5</v>
      </c>
      <c r="E5" s="482" t="s">
        <v>158</v>
      </c>
      <c r="F5" s="62"/>
    </row>
    <row r="6" spans="1:6" hidden="1">
      <c r="A6" s="1015"/>
      <c r="B6" s="296" t="s">
        <v>159</v>
      </c>
      <c r="C6" s="482" t="s">
        <v>162</v>
      </c>
      <c r="D6" s="482">
        <v>9</v>
      </c>
      <c r="E6" s="482" t="s">
        <v>156</v>
      </c>
      <c r="F6" s="62"/>
    </row>
    <row r="7" spans="1:6" hidden="1">
      <c r="A7" s="1015"/>
      <c r="B7" s="296" t="s">
        <v>160</v>
      </c>
      <c r="C7" s="482" t="s">
        <v>162</v>
      </c>
      <c r="D7" s="482">
        <v>1</v>
      </c>
      <c r="E7" s="482" t="s">
        <v>158</v>
      </c>
      <c r="F7" s="62"/>
    </row>
    <row r="8" spans="1:6" ht="17.25" hidden="1" thickBot="1">
      <c r="A8" s="1016"/>
      <c r="B8" s="297" t="s">
        <v>157</v>
      </c>
      <c r="C8" s="275" t="s">
        <v>162</v>
      </c>
      <c r="D8" s="419">
        <v>6</v>
      </c>
      <c r="E8" s="419" t="s">
        <v>156</v>
      </c>
      <c r="F8" s="204"/>
    </row>
    <row r="9" spans="1:6" hidden="1">
      <c r="A9" s="1027" t="s">
        <v>191</v>
      </c>
      <c r="B9" s="1032" t="s">
        <v>208</v>
      </c>
      <c r="C9" s="413" t="s">
        <v>22</v>
      </c>
      <c r="D9" s="476">
        <v>3</v>
      </c>
      <c r="E9" s="476" t="s">
        <v>207</v>
      </c>
      <c r="F9" s="283"/>
    </row>
    <row r="10" spans="1:6" hidden="1">
      <c r="A10" s="1028"/>
      <c r="B10" s="976"/>
      <c r="C10" s="482" t="s">
        <v>22</v>
      </c>
      <c r="D10" s="477">
        <v>6</v>
      </c>
      <c r="E10" s="477" t="s">
        <v>209</v>
      </c>
      <c r="F10" s="284"/>
    </row>
    <row r="11" spans="1:6" hidden="1">
      <c r="A11" s="1028"/>
      <c r="B11" s="478" t="s">
        <v>222</v>
      </c>
      <c r="C11" s="482" t="s">
        <v>22</v>
      </c>
      <c r="D11" s="477">
        <v>7</v>
      </c>
      <c r="E11" s="477" t="s">
        <v>194</v>
      </c>
      <c r="F11" s="284"/>
    </row>
    <row r="12" spans="1:6" hidden="1">
      <c r="A12" s="1028"/>
      <c r="B12" s="478" t="s">
        <v>210</v>
      </c>
      <c r="C12" s="482" t="s">
        <v>22</v>
      </c>
      <c r="D12" s="477">
        <v>1</v>
      </c>
      <c r="E12" s="477" t="s">
        <v>194</v>
      </c>
      <c r="F12" s="284"/>
    </row>
    <row r="13" spans="1:6" ht="17.25" hidden="1" thickBot="1">
      <c r="A13" s="1029"/>
      <c r="B13" s="420" t="s">
        <v>211</v>
      </c>
      <c r="C13" s="275" t="s">
        <v>22</v>
      </c>
      <c r="D13" s="419">
        <v>7</v>
      </c>
      <c r="E13" s="419" t="s">
        <v>194</v>
      </c>
      <c r="F13" s="285"/>
    </row>
    <row r="14" spans="1:6" hidden="1">
      <c r="A14" s="995" t="s">
        <v>192</v>
      </c>
      <c r="B14" s="337" t="s">
        <v>200</v>
      </c>
      <c r="C14" s="327" t="s">
        <v>22</v>
      </c>
      <c r="D14" s="481">
        <v>4</v>
      </c>
      <c r="E14" s="481" t="s">
        <v>197</v>
      </c>
      <c r="F14" s="349"/>
    </row>
    <row r="15" spans="1:6" hidden="1">
      <c r="A15" s="1030"/>
      <c r="B15" s="478" t="s">
        <v>199</v>
      </c>
      <c r="C15" s="482" t="s">
        <v>22</v>
      </c>
      <c r="D15" s="477">
        <v>10</v>
      </c>
      <c r="E15" s="477" t="s">
        <v>196</v>
      </c>
      <c r="F15" s="344"/>
    </row>
    <row r="16" spans="1:6" hidden="1">
      <c r="A16" s="1030"/>
      <c r="B16" s="478" t="s">
        <v>202</v>
      </c>
      <c r="C16" s="482" t="s">
        <v>22</v>
      </c>
      <c r="D16" s="477">
        <v>3</v>
      </c>
      <c r="E16" s="477" t="s">
        <v>196</v>
      </c>
      <c r="F16" s="344"/>
    </row>
    <row r="17" spans="1:6" hidden="1">
      <c r="A17" s="1030"/>
      <c r="B17" s="478" t="s">
        <v>203</v>
      </c>
      <c r="C17" s="482" t="s">
        <v>22</v>
      </c>
      <c r="D17" s="477">
        <v>1</v>
      </c>
      <c r="E17" s="477" t="s">
        <v>196</v>
      </c>
      <c r="F17" s="344"/>
    </row>
    <row r="18" spans="1:6" hidden="1">
      <c r="A18" s="1030"/>
      <c r="B18" s="478" t="s">
        <v>201</v>
      </c>
      <c r="C18" s="482" t="s">
        <v>22</v>
      </c>
      <c r="D18" s="477">
        <v>1</v>
      </c>
      <c r="E18" s="477" t="s">
        <v>198</v>
      </c>
      <c r="F18" s="344"/>
    </row>
    <row r="19" spans="1:6" hidden="1">
      <c r="A19" s="1030"/>
      <c r="B19" s="478" t="s">
        <v>206</v>
      </c>
      <c r="C19" s="482" t="s">
        <v>22</v>
      </c>
      <c r="D19" s="477">
        <v>1</v>
      </c>
      <c r="E19" s="477" t="s">
        <v>198</v>
      </c>
      <c r="F19" s="344"/>
    </row>
    <row r="20" spans="1:6" ht="17.25" hidden="1" thickBot="1">
      <c r="A20" s="1031"/>
      <c r="B20" s="336" t="s">
        <v>205</v>
      </c>
      <c r="C20" s="479" t="s">
        <v>22</v>
      </c>
      <c r="D20" s="483">
        <v>40</v>
      </c>
      <c r="E20" s="483" t="s">
        <v>204</v>
      </c>
      <c r="F20" s="345"/>
    </row>
    <row r="21" spans="1:6" hidden="1">
      <c r="A21" s="995" t="s">
        <v>193</v>
      </c>
      <c r="B21" s="350" t="s">
        <v>218</v>
      </c>
      <c r="C21" s="413" t="s">
        <v>22</v>
      </c>
      <c r="D21" s="341">
        <v>3</v>
      </c>
      <c r="E21" s="476" t="s">
        <v>195</v>
      </c>
      <c r="F21" s="343"/>
    </row>
    <row r="22" spans="1:6" hidden="1">
      <c r="A22" s="1030"/>
      <c r="B22" s="347" t="s">
        <v>219</v>
      </c>
      <c r="C22" s="482" t="s">
        <v>22</v>
      </c>
      <c r="D22" s="339">
        <v>3</v>
      </c>
      <c r="E22" s="340" t="s">
        <v>195</v>
      </c>
      <c r="F22" s="344"/>
    </row>
    <row r="23" spans="1:6" hidden="1">
      <c r="A23" s="1030"/>
      <c r="B23" s="347" t="s">
        <v>216</v>
      </c>
      <c r="C23" s="482" t="s">
        <v>22</v>
      </c>
      <c r="D23" s="339">
        <v>8</v>
      </c>
      <c r="E23" s="340" t="s">
        <v>207</v>
      </c>
      <c r="F23" s="344"/>
    </row>
    <row r="24" spans="1:6" hidden="1">
      <c r="A24" s="1030"/>
      <c r="B24" s="347" t="s">
        <v>217</v>
      </c>
      <c r="C24" s="482" t="s">
        <v>22</v>
      </c>
      <c r="D24" s="339">
        <v>2</v>
      </c>
      <c r="E24" s="340" t="s">
        <v>195</v>
      </c>
      <c r="F24" s="344"/>
    </row>
    <row r="25" spans="1:6" hidden="1">
      <c r="A25" s="1030"/>
      <c r="B25" s="347" t="s">
        <v>220</v>
      </c>
      <c r="C25" s="482" t="s">
        <v>22</v>
      </c>
      <c r="D25" s="339">
        <v>400</v>
      </c>
      <c r="E25" s="340" t="s">
        <v>221</v>
      </c>
      <c r="F25" s="344"/>
    </row>
    <row r="26" spans="1:6" hidden="1">
      <c r="A26" s="1030"/>
      <c r="B26" s="347" t="s">
        <v>213</v>
      </c>
      <c r="C26" s="482" t="s">
        <v>22</v>
      </c>
      <c r="D26" s="339">
        <v>10</v>
      </c>
      <c r="E26" s="340" t="s">
        <v>195</v>
      </c>
      <c r="F26" s="284"/>
    </row>
    <row r="27" spans="1:6" ht="17.25" hidden="1" thickBot="1">
      <c r="A27" s="1031"/>
      <c r="B27" s="348" t="s">
        <v>214</v>
      </c>
      <c r="C27" s="275" t="s">
        <v>22</v>
      </c>
      <c r="D27" s="342">
        <v>1</v>
      </c>
      <c r="E27" s="333" t="s">
        <v>215</v>
      </c>
      <c r="F27" s="346"/>
    </row>
    <row r="28" spans="1:6" hidden="1">
      <c r="A28" s="1020" t="s">
        <v>229</v>
      </c>
      <c r="B28" s="372" t="s">
        <v>230</v>
      </c>
      <c r="C28" s="413" t="s">
        <v>22</v>
      </c>
      <c r="D28" s="366">
        <v>3</v>
      </c>
      <c r="E28" s="367" t="s">
        <v>234</v>
      </c>
      <c r="F28" s="286"/>
    </row>
    <row r="29" spans="1:6" hidden="1">
      <c r="A29" s="1021"/>
      <c r="B29" s="373" t="s">
        <v>231</v>
      </c>
      <c r="C29" s="482" t="s">
        <v>22</v>
      </c>
      <c r="D29" s="368">
        <v>400</v>
      </c>
      <c r="E29" s="369" t="s">
        <v>235</v>
      </c>
      <c r="F29" s="62"/>
    </row>
    <row r="30" spans="1:6" hidden="1">
      <c r="A30" s="1021"/>
      <c r="B30" s="373" t="s">
        <v>213</v>
      </c>
      <c r="C30" s="482" t="s">
        <v>22</v>
      </c>
      <c r="D30" s="368">
        <v>10</v>
      </c>
      <c r="E30" s="369" t="s">
        <v>236</v>
      </c>
      <c r="F30" s="62"/>
    </row>
    <row r="31" spans="1:6" ht="17.25" hidden="1" thickBot="1">
      <c r="A31" s="1022"/>
      <c r="B31" s="374" t="s">
        <v>232</v>
      </c>
      <c r="C31" s="275" t="s">
        <v>22</v>
      </c>
      <c r="D31" s="370">
        <v>10</v>
      </c>
      <c r="E31" s="371" t="s">
        <v>233</v>
      </c>
      <c r="F31" s="204"/>
    </row>
    <row r="32" spans="1:6" hidden="1">
      <c r="A32" s="1020" t="s">
        <v>243</v>
      </c>
      <c r="B32" s="373" t="s">
        <v>231</v>
      </c>
      <c r="C32" s="482" t="s">
        <v>22</v>
      </c>
      <c r="D32" s="368">
        <v>400</v>
      </c>
      <c r="E32" s="369" t="s">
        <v>221</v>
      </c>
      <c r="F32" s="286"/>
    </row>
    <row r="33" spans="1:6" hidden="1">
      <c r="A33" s="1021"/>
      <c r="B33" s="373" t="s">
        <v>213</v>
      </c>
      <c r="C33" s="482" t="s">
        <v>22</v>
      </c>
      <c r="D33" s="368">
        <v>10</v>
      </c>
      <c r="E33" s="369" t="s">
        <v>135</v>
      </c>
      <c r="F33" s="62"/>
    </row>
    <row r="34" spans="1:6" hidden="1">
      <c r="A34" s="1021"/>
      <c r="B34" s="368" t="s">
        <v>241</v>
      </c>
      <c r="C34" s="482" t="s">
        <v>22</v>
      </c>
      <c r="D34" s="368">
        <v>3</v>
      </c>
      <c r="E34" s="380" t="s">
        <v>135</v>
      </c>
      <c r="F34" s="62"/>
    </row>
    <row r="35" spans="1:6" ht="17.25" hidden="1" thickBot="1">
      <c r="A35" s="1022"/>
      <c r="B35" s="370" t="s">
        <v>242</v>
      </c>
      <c r="C35" s="275" t="s">
        <v>22</v>
      </c>
      <c r="D35" s="370">
        <v>3</v>
      </c>
      <c r="E35" s="379" t="s">
        <v>135</v>
      </c>
      <c r="F35" s="204"/>
    </row>
    <row r="36" spans="1:6" hidden="1">
      <c r="A36" s="1010" t="s">
        <v>246</v>
      </c>
      <c r="B36" s="373" t="s">
        <v>231</v>
      </c>
      <c r="C36" s="482" t="s">
        <v>22</v>
      </c>
      <c r="D36" s="368">
        <v>400</v>
      </c>
      <c r="E36" s="369" t="s">
        <v>221</v>
      </c>
      <c r="F36" s="286"/>
    </row>
    <row r="37" spans="1:6" hidden="1">
      <c r="A37" s="1011"/>
      <c r="B37" s="373" t="s">
        <v>213</v>
      </c>
      <c r="C37" s="482" t="s">
        <v>22</v>
      </c>
      <c r="D37" s="368">
        <v>10</v>
      </c>
      <c r="E37" s="369" t="s">
        <v>135</v>
      </c>
      <c r="F37" s="62"/>
    </row>
    <row r="38" spans="1:6" ht="17.25" hidden="1" thickBot="1">
      <c r="A38" s="1012"/>
      <c r="B38" s="399" t="s">
        <v>247</v>
      </c>
      <c r="C38" s="275" t="s">
        <v>22</v>
      </c>
      <c r="D38" s="370">
        <v>20</v>
      </c>
      <c r="E38" s="379" t="s">
        <v>135</v>
      </c>
      <c r="F38" s="204"/>
    </row>
    <row r="39" spans="1:6" hidden="1">
      <c r="A39" s="1020" t="s">
        <v>253</v>
      </c>
      <c r="B39" s="372" t="s">
        <v>231</v>
      </c>
      <c r="C39" s="413" t="s">
        <v>22</v>
      </c>
      <c r="D39" s="366">
        <v>400</v>
      </c>
      <c r="E39" s="367" t="s">
        <v>221</v>
      </c>
      <c r="F39" s="286"/>
    </row>
    <row r="40" spans="1:6" hidden="1">
      <c r="A40" s="1021"/>
      <c r="B40" s="373" t="s">
        <v>251</v>
      </c>
      <c r="C40" s="482" t="s">
        <v>22</v>
      </c>
      <c r="D40" s="368">
        <v>10</v>
      </c>
      <c r="E40" s="369" t="s">
        <v>135</v>
      </c>
      <c r="F40" s="62"/>
    </row>
    <row r="41" spans="1:6" hidden="1">
      <c r="A41" s="1021"/>
      <c r="B41" s="373" t="s">
        <v>241</v>
      </c>
      <c r="C41" s="482" t="s">
        <v>22</v>
      </c>
      <c r="D41" s="368">
        <v>4</v>
      </c>
      <c r="E41" s="369" t="s">
        <v>135</v>
      </c>
      <c r="F41" s="62"/>
    </row>
    <row r="42" spans="1:6" hidden="1">
      <c r="A42" s="1021"/>
      <c r="B42" s="402" t="s">
        <v>211</v>
      </c>
      <c r="C42" s="482" t="s">
        <v>22</v>
      </c>
      <c r="D42" s="477">
        <v>7</v>
      </c>
      <c r="E42" s="369" t="s">
        <v>135</v>
      </c>
      <c r="F42" s="62"/>
    </row>
    <row r="43" spans="1:6" hidden="1">
      <c r="A43" s="1021"/>
      <c r="B43" s="373" t="s">
        <v>241</v>
      </c>
      <c r="C43" s="482" t="s">
        <v>22</v>
      </c>
      <c r="D43" s="368">
        <v>4</v>
      </c>
      <c r="E43" s="369" t="s">
        <v>135</v>
      </c>
      <c r="F43" s="62"/>
    </row>
    <row r="44" spans="1:6" ht="17.25" hidden="1" thickBot="1">
      <c r="A44" s="1022"/>
      <c r="B44" s="404" t="s">
        <v>146</v>
      </c>
      <c r="C44" s="275" t="s">
        <v>22</v>
      </c>
      <c r="D44" s="370">
        <v>5</v>
      </c>
      <c r="E44" s="379" t="s">
        <v>252</v>
      </c>
      <c r="F44" s="204"/>
    </row>
    <row r="45" spans="1:6" s="338" customFormat="1" hidden="1">
      <c r="A45" s="1010" t="s">
        <v>142</v>
      </c>
      <c r="B45" s="372" t="s">
        <v>231</v>
      </c>
      <c r="C45" s="413" t="s">
        <v>22</v>
      </c>
      <c r="D45" s="366">
        <v>400</v>
      </c>
      <c r="E45" s="367" t="s">
        <v>221</v>
      </c>
      <c r="F45" s="286"/>
    </row>
    <row r="46" spans="1:6" s="338" customFormat="1" hidden="1">
      <c r="A46" s="1011"/>
      <c r="B46" s="373" t="s">
        <v>251</v>
      </c>
      <c r="C46" s="482" t="s">
        <v>22</v>
      </c>
      <c r="D46" s="368">
        <v>10</v>
      </c>
      <c r="E46" s="369" t="s">
        <v>135</v>
      </c>
      <c r="F46" s="62"/>
    </row>
    <row r="47" spans="1:6" s="338" customFormat="1" hidden="1">
      <c r="A47" s="1011"/>
      <c r="B47" s="368" t="s">
        <v>254</v>
      </c>
      <c r="C47" s="482" t="s">
        <v>22</v>
      </c>
      <c r="D47" s="368">
        <v>97</v>
      </c>
      <c r="E47" s="369" t="s">
        <v>135</v>
      </c>
      <c r="F47" s="62"/>
    </row>
    <row r="48" spans="1:6" s="338" customFormat="1" ht="17.25" hidden="1" thickBot="1">
      <c r="A48" s="1012"/>
      <c r="B48" s="419" t="s">
        <v>256</v>
      </c>
      <c r="C48" s="275" t="s">
        <v>22</v>
      </c>
      <c r="D48" s="419">
        <v>2</v>
      </c>
      <c r="E48" s="379" t="s">
        <v>269</v>
      </c>
      <c r="F48" s="204"/>
    </row>
    <row r="49" spans="1:6" s="338" customFormat="1" hidden="1">
      <c r="A49" s="1020" t="s">
        <v>270</v>
      </c>
      <c r="B49" s="366" t="s">
        <v>231</v>
      </c>
      <c r="C49" s="482" t="s">
        <v>22</v>
      </c>
      <c r="D49" s="366">
        <v>400</v>
      </c>
      <c r="E49" s="367" t="s">
        <v>221</v>
      </c>
      <c r="F49" s="286"/>
    </row>
    <row r="50" spans="1:6" s="338" customFormat="1" hidden="1">
      <c r="A50" s="1021"/>
      <c r="B50" s="368" t="s">
        <v>251</v>
      </c>
      <c r="C50" s="482" t="s">
        <v>22</v>
      </c>
      <c r="D50" s="368">
        <v>10</v>
      </c>
      <c r="E50" s="369" t="s">
        <v>135</v>
      </c>
      <c r="F50" s="62"/>
    </row>
    <row r="51" spans="1:6" s="338" customFormat="1" hidden="1">
      <c r="A51" s="1021"/>
      <c r="B51" s="368" t="s">
        <v>254</v>
      </c>
      <c r="C51" s="482" t="s">
        <v>22</v>
      </c>
      <c r="D51" s="368">
        <v>13</v>
      </c>
      <c r="E51" s="369" t="s">
        <v>255</v>
      </c>
      <c r="F51" s="62"/>
    </row>
    <row r="52" spans="1:6" s="338" customFormat="1" hidden="1">
      <c r="A52" s="1021"/>
      <c r="B52" s="368" t="s">
        <v>259</v>
      </c>
      <c r="C52" s="482" t="s">
        <v>22</v>
      </c>
      <c r="D52" s="368">
        <v>2</v>
      </c>
      <c r="E52" s="369" t="s">
        <v>255</v>
      </c>
      <c r="F52" s="62"/>
    </row>
    <row r="53" spans="1:6" s="338" customFormat="1" hidden="1">
      <c r="A53" s="1021"/>
      <c r="B53" s="339" t="s">
        <v>260</v>
      </c>
      <c r="C53" s="482" t="s">
        <v>22</v>
      </c>
      <c r="D53" s="339">
        <v>20</v>
      </c>
      <c r="E53" s="339" t="s">
        <v>261</v>
      </c>
      <c r="F53" s="62"/>
    </row>
    <row r="54" spans="1:6" s="338" customFormat="1" hidden="1">
      <c r="A54" s="1021"/>
      <c r="B54" s="339" t="s">
        <v>262</v>
      </c>
      <c r="C54" s="482" t="s">
        <v>22</v>
      </c>
      <c r="D54" s="339">
        <v>200</v>
      </c>
      <c r="E54" s="339" t="s">
        <v>263</v>
      </c>
      <c r="F54" s="62"/>
    </row>
    <row r="55" spans="1:6" hidden="1">
      <c r="A55" s="1021"/>
      <c r="B55" s="480" t="s">
        <v>264</v>
      </c>
      <c r="C55" s="482" t="s">
        <v>22</v>
      </c>
      <c r="D55" s="480">
        <v>100</v>
      </c>
      <c r="E55" s="480" t="s">
        <v>265</v>
      </c>
      <c r="F55" s="62"/>
    </row>
    <row r="56" spans="1:6" hidden="1">
      <c r="A56" s="1021"/>
      <c r="B56" s="480" t="s">
        <v>266</v>
      </c>
      <c r="C56" s="482" t="s">
        <v>22</v>
      </c>
      <c r="D56" s="480">
        <v>30</v>
      </c>
      <c r="E56" s="480" t="s">
        <v>267</v>
      </c>
      <c r="F56" s="62"/>
    </row>
    <row r="57" spans="1:6" ht="17.25" hidden="1" thickBot="1">
      <c r="A57" s="1022"/>
      <c r="B57" s="342" t="s">
        <v>268</v>
      </c>
      <c r="C57" s="275" t="s">
        <v>22</v>
      </c>
      <c r="D57" s="342">
        <v>60</v>
      </c>
      <c r="E57" s="342" t="s">
        <v>267</v>
      </c>
      <c r="F57" s="204"/>
    </row>
    <row r="58" spans="1:6" s="338" customFormat="1" hidden="1">
      <c r="A58" s="1017" t="s">
        <v>280</v>
      </c>
      <c r="B58" s="366" t="s">
        <v>231</v>
      </c>
      <c r="C58" s="413" t="s">
        <v>22</v>
      </c>
      <c r="D58" s="366">
        <v>400</v>
      </c>
      <c r="E58" s="367" t="s">
        <v>221</v>
      </c>
      <c r="F58" s="286"/>
    </row>
    <row r="59" spans="1:6" s="338" customFormat="1" hidden="1">
      <c r="A59" s="1018"/>
      <c r="B59" s="368" t="s">
        <v>251</v>
      </c>
      <c r="C59" s="482" t="s">
        <v>22</v>
      </c>
      <c r="D59" s="368">
        <v>10</v>
      </c>
      <c r="E59" s="369" t="s">
        <v>135</v>
      </c>
      <c r="F59" s="62"/>
    </row>
    <row r="60" spans="1:6" s="338" customFormat="1" hidden="1">
      <c r="A60" s="1018"/>
      <c r="B60" s="368" t="s">
        <v>254</v>
      </c>
      <c r="C60" s="482" t="s">
        <v>22</v>
      </c>
      <c r="D60" s="368">
        <v>7</v>
      </c>
      <c r="E60" s="369" t="s">
        <v>255</v>
      </c>
      <c r="F60" s="62"/>
    </row>
    <row r="61" spans="1:6" s="338" customFormat="1" hidden="1">
      <c r="A61" s="1018"/>
      <c r="B61" s="368" t="s">
        <v>274</v>
      </c>
      <c r="C61" s="482" t="s">
        <v>22</v>
      </c>
      <c r="D61" s="368">
        <v>50</v>
      </c>
      <c r="E61" s="369" t="s">
        <v>275</v>
      </c>
      <c r="F61" s="62"/>
    </row>
    <row r="62" spans="1:6" s="338" customFormat="1" hidden="1">
      <c r="A62" s="1018"/>
      <c r="B62" s="339" t="s">
        <v>277</v>
      </c>
      <c r="C62" s="482" t="s">
        <v>22</v>
      </c>
      <c r="D62" s="339">
        <v>2</v>
      </c>
      <c r="E62" s="339" t="s">
        <v>278</v>
      </c>
      <c r="F62" s="62"/>
    </row>
    <row r="63" spans="1:6" s="338" customFormat="1" hidden="1">
      <c r="A63" s="1018"/>
      <c r="B63" s="339" t="s">
        <v>276</v>
      </c>
      <c r="C63" s="482" t="s">
        <v>22</v>
      </c>
      <c r="D63" s="339">
        <v>2</v>
      </c>
      <c r="E63" s="339" t="s">
        <v>279</v>
      </c>
      <c r="F63" s="62"/>
    </row>
    <row r="64" spans="1:6" hidden="1">
      <c r="A64" s="1018"/>
      <c r="B64" s="339" t="s">
        <v>281</v>
      </c>
      <c r="C64" s="482" t="s">
        <v>22</v>
      </c>
      <c r="D64" s="339">
        <v>50</v>
      </c>
      <c r="E64" s="339" t="s">
        <v>135</v>
      </c>
      <c r="F64" s="62"/>
    </row>
    <row r="65" spans="1:6" hidden="1">
      <c r="A65" s="1018"/>
      <c r="B65" s="339" t="s">
        <v>285</v>
      </c>
      <c r="C65" s="482" t="s">
        <v>22</v>
      </c>
      <c r="D65" s="339">
        <v>20</v>
      </c>
      <c r="E65" s="339" t="s">
        <v>135</v>
      </c>
      <c r="F65" s="62"/>
    </row>
    <row r="66" spans="1:6" hidden="1">
      <c r="A66" s="1018"/>
      <c r="B66" s="339" t="s">
        <v>286</v>
      </c>
      <c r="C66" s="482" t="s">
        <v>22</v>
      </c>
      <c r="D66" s="339">
        <v>150</v>
      </c>
      <c r="E66" s="339" t="s">
        <v>287</v>
      </c>
      <c r="F66" s="62"/>
    </row>
    <row r="67" spans="1:6" ht="17.25" hidden="1" thickBot="1">
      <c r="A67" s="1026"/>
      <c r="B67" s="342" t="s">
        <v>284</v>
      </c>
      <c r="C67" s="275" t="s">
        <v>22</v>
      </c>
      <c r="D67" s="342">
        <v>50</v>
      </c>
      <c r="E67" s="342" t="s">
        <v>135</v>
      </c>
      <c r="F67" s="204"/>
    </row>
    <row r="68" spans="1:6" hidden="1">
      <c r="A68" s="1023" t="s">
        <v>302</v>
      </c>
      <c r="B68" s="476" t="s">
        <v>283</v>
      </c>
      <c r="C68" s="413" t="s">
        <v>22</v>
      </c>
      <c r="D68" s="476">
        <v>150</v>
      </c>
      <c r="E68" s="476" t="s">
        <v>135</v>
      </c>
      <c r="F68" s="286"/>
    </row>
    <row r="69" spans="1:6" hidden="1">
      <c r="A69" s="1024"/>
      <c r="B69" s="482" t="s">
        <v>296</v>
      </c>
      <c r="C69" s="482" t="s">
        <v>22</v>
      </c>
      <c r="D69" s="477">
        <v>300</v>
      </c>
      <c r="E69" s="477" t="s">
        <v>297</v>
      </c>
      <c r="F69" s="62"/>
    </row>
    <row r="70" spans="1:6" ht="17.25" hidden="1" thickBot="1">
      <c r="A70" s="1025"/>
      <c r="B70" s="275" t="s">
        <v>300</v>
      </c>
      <c r="C70" s="275" t="s">
        <v>22</v>
      </c>
      <c r="D70" s="419">
        <v>6</v>
      </c>
      <c r="E70" s="419" t="s">
        <v>301</v>
      </c>
      <c r="F70" s="204"/>
    </row>
    <row r="71" spans="1:6" hidden="1">
      <c r="A71" s="988" t="s">
        <v>304</v>
      </c>
      <c r="B71" s="366" t="s">
        <v>231</v>
      </c>
      <c r="C71" s="413" t="s">
        <v>22</v>
      </c>
      <c r="D71" s="366">
        <v>400</v>
      </c>
      <c r="E71" s="367" t="s">
        <v>221</v>
      </c>
      <c r="F71" s="286"/>
    </row>
    <row r="72" spans="1:6" hidden="1">
      <c r="A72" s="989"/>
      <c r="B72" s="368" t="s">
        <v>251</v>
      </c>
      <c r="C72" s="482" t="s">
        <v>22</v>
      </c>
      <c r="D72" s="368">
        <v>10</v>
      </c>
      <c r="E72" s="369" t="s">
        <v>135</v>
      </c>
      <c r="F72" s="62"/>
    </row>
    <row r="73" spans="1:6" hidden="1">
      <c r="A73" s="989"/>
      <c r="B73" s="477" t="s">
        <v>311</v>
      </c>
      <c r="C73" s="482" t="s">
        <v>22</v>
      </c>
      <c r="D73" s="477">
        <v>300</v>
      </c>
      <c r="E73" s="477" t="s">
        <v>263</v>
      </c>
      <c r="F73" s="62"/>
    </row>
    <row r="74" spans="1:6" hidden="1">
      <c r="A74" s="989"/>
      <c r="B74" s="477" t="s">
        <v>314</v>
      </c>
      <c r="C74" s="482" t="s">
        <v>22</v>
      </c>
      <c r="D74" s="477">
        <v>10</v>
      </c>
      <c r="E74" s="477" t="s">
        <v>315</v>
      </c>
      <c r="F74" s="62"/>
    </row>
    <row r="75" spans="1:6" hidden="1">
      <c r="A75" s="989"/>
      <c r="B75" s="477" t="s">
        <v>316</v>
      </c>
      <c r="C75" s="482" t="s">
        <v>22</v>
      </c>
      <c r="D75" s="477">
        <v>6</v>
      </c>
      <c r="E75" s="477" t="s">
        <v>288</v>
      </c>
      <c r="F75" s="62"/>
    </row>
    <row r="76" spans="1:6" hidden="1">
      <c r="A76" s="989"/>
      <c r="B76" s="482" t="s">
        <v>260</v>
      </c>
      <c r="C76" s="482" t="s">
        <v>22</v>
      </c>
      <c r="D76" s="477">
        <v>12</v>
      </c>
      <c r="E76" s="477" t="s">
        <v>288</v>
      </c>
      <c r="F76" s="62"/>
    </row>
    <row r="77" spans="1:6" hidden="1">
      <c r="A77" s="989"/>
      <c r="B77" s="482" t="s">
        <v>260</v>
      </c>
      <c r="C77" s="482" t="s">
        <v>22</v>
      </c>
      <c r="D77" s="477">
        <v>6</v>
      </c>
      <c r="E77" s="477" t="s">
        <v>323</v>
      </c>
      <c r="F77" s="62"/>
    </row>
    <row r="78" spans="1:6" hidden="1">
      <c r="A78" s="989"/>
      <c r="B78" s="482" t="s">
        <v>321</v>
      </c>
      <c r="C78" s="482" t="s">
        <v>22</v>
      </c>
      <c r="D78" s="477">
        <v>3</v>
      </c>
      <c r="E78" s="477" t="s">
        <v>320</v>
      </c>
      <c r="F78" s="62"/>
    </row>
    <row r="79" spans="1:6" ht="17.25" hidden="1" thickBot="1">
      <c r="A79" s="994"/>
      <c r="B79" s="479" t="s">
        <v>322</v>
      </c>
      <c r="C79" s="479" t="s">
        <v>22</v>
      </c>
      <c r="D79" s="483">
        <v>3</v>
      </c>
      <c r="E79" s="483" t="s">
        <v>324</v>
      </c>
      <c r="F79" s="248"/>
    </row>
    <row r="80" spans="1:6" hidden="1">
      <c r="A80" s="1017" t="s">
        <v>335</v>
      </c>
      <c r="B80" s="366" t="s">
        <v>231</v>
      </c>
      <c r="C80" s="413" t="s">
        <v>22</v>
      </c>
      <c r="D80" s="366">
        <v>400</v>
      </c>
      <c r="E80" s="367" t="s">
        <v>221</v>
      </c>
      <c r="F80" s="286"/>
    </row>
    <row r="81" spans="1:10" hidden="1">
      <c r="A81" s="1018"/>
      <c r="B81" s="368" t="s">
        <v>339</v>
      </c>
      <c r="C81" s="482" t="s">
        <v>22</v>
      </c>
      <c r="D81" s="368">
        <v>10</v>
      </c>
      <c r="E81" s="369" t="s">
        <v>135</v>
      </c>
      <c r="F81" s="62"/>
    </row>
    <row r="82" spans="1:10" hidden="1">
      <c r="A82" s="1018"/>
      <c r="B82" s="368" t="s">
        <v>336</v>
      </c>
      <c r="C82" s="482" t="s">
        <v>22</v>
      </c>
      <c r="D82" s="368">
        <v>16</v>
      </c>
      <c r="E82" s="369" t="s">
        <v>135</v>
      </c>
      <c r="F82" s="62"/>
      <c r="I82" s="334"/>
      <c r="J82" s="334"/>
    </row>
    <row r="83" spans="1:10" ht="17.25" hidden="1" thickBot="1">
      <c r="A83" s="1019"/>
      <c r="B83" s="456" t="s">
        <v>337</v>
      </c>
      <c r="C83" s="479" t="s">
        <v>22</v>
      </c>
      <c r="D83" s="456">
        <v>7</v>
      </c>
      <c r="E83" s="380" t="s">
        <v>135</v>
      </c>
      <c r="F83" s="248"/>
      <c r="I83" s="334"/>
      <c r="J83" s="334"/>
    </row>
    <row r="84" spans="1:10" s="338" customFormat="1" hidden="1">
      <c r="A84" s="988" t="s">
        <v>343</v>
      </c>
      <c r="B84" s="366" t="s">
        <v>231</v>
      </c>
      <c r="C84" s="413" t="s">
        <v>22</v>
      </c>
      <c r="D84" s="366">
        <v>400</v>
      </c>
      <c r="E84" s="367" t="s">
        <v>221</v>
      </c>
      <c r="F84" s="286"/>
      <c r="I84" s="457"/>
      <c r="J84" s="334"/>
    </row>
    <row r="85" spans="1:10" s="338" customFormat="1" hidden="1">
      <c r="A85" s="989"/>
      <c r="B85" s="368" t="s">
        <v>339</v>
      </c>
      <c r="C85" s="482" t="s">
        <v>22</v>
      </c>
      <c r="D85" s="368">
        <v>10</v>
      </c>
      <c r="E85" s="369" t="s">
        <v>135</v>
      </c>
      <c r="F85" s="62"/>
      <c r="I85" s="457"/>
      <c r="J85" s="334"/>
    </row>
    <row r="86" spans="1:10" s="338" customFormat="1" hidden="1">
      <c r="A86" s="989"/>
      <c r="B86" s="368" t="s">
        <v>344</v>
      </c>
      <c r="C86" s="482" t="s">
        <v>22</v>
      </c>
      <c r="D86" s="368">
        <v>10</v>
      </c>
      <c r="E86" s="369" t="s">
        <v>349</v>
      </c>
      <c r="F86" s="62"/>
      <c r="I86" s="457"/>
      <c r="J86" s="334"/>
    </row>
    <row r="87" spans="1:10" s="338" customFormat="1" ht="17.25" hidden="1" thickBot="1">
      <c r="A87" s="994"/>
      <c r="B87" s="456" t="s">
        <v>347</v>
      </c>
      <c r="C87" s="479" t="s">
        <v>22</v>
      </c>
      <c r="D87" s="456">
        <v>10</v>
      </c>
      <c r="E87" s="380" t="s">
        <v>135</v>
      </c>
      <c r="F87" s="248"/>
      <c r="I87" s="457"/>
      <c r="J87" s="334"/>
    </row>
    <row r="88" spans="1:10" hidden="1">
      <c r="A88" s="988" t="s">
        <v>193</v>
      </c>
      <c r="B88" s="366" t="s">
        <v>231</v>
      </c>
      <c r="C88" s="413" t="s">
        <v>22</v>
      </c>
      <c r="D88" s="366">
        <v>400</v>
      </c>
      <c r="E88" s="367" t="s">
        <v>221</v>
      </c>
      <c r="F88" s="286"/>
      <c r="H88" s="457"/>
      <c r="I88" s="334"/>
      <c r="J88" s="334"/>
    </row>
    <row r="89" spans="1:10" hidden="1">
      <c r="A89" s="989"/>
      <c r="B89" s="368" t="s">
        <v>339</v>
      </c>
      <c r="C89" s="482" t="s">
        <v>22</v>
      </c>
      <c r="D89" s="368">
        <v>10</v>
      </c>
      <c r="E89" s="369" t="s">
        <v>135</v>
      </c>
      <c r="F89" s="62"/>
      <c r="H89" s="457"/>
      <c r="I89" s="334"/>
      <c r="J89" s="334"/>
    </row>
    <row r="90" spans="1:10" hidden="1">
      <c r="A90" s="989"/>
      <c r="B90" s="368" t="s">
        <v>355</v>
      </c>
      <c r="C90" s="482" t="s">
        <v>22</v>
      </c>
      <c r="D90" s="368">
        <v>2</v>
      </c>
      <c r="E90" s="369" t="s">
        <v>349</v>
      </c>
      <c r="F90" s="62"/>
      <c r="H90" s="457"/>
    </row>
    <row r="91" spans="1:10" hidden="1">
      <c r="A91" s="989"/>
      <c r="B91" s="368" t="s">
        <v>358</v>
      </c>
      <c r="C91" s="482" t="s">
        <v>22</v>
      </c>
      <c r="D91" s="368">
        <v>10</v>
      </c>
      <c r="E91" s="369" t="s">
        <v>349</v>
      </c>
      <c r="F91" s="62"/>
      <c r="H91" s="457"/>
    </row>
    <row r="92" spans="1:10" hidden="1">
      <c r="A92" s="989"/>
      <c r="B92" s="368" t="s">
        <v>361</v>
      </c>
      <c r="C92" s="482" t="s">
        <v>22</v>
      </c>
      <c r="D92" s="368">
        <v>10</v>
      </c>
      <c r="E92" s="369" t="s">
        <v>362</v>
      </c>
      <c r="F92" s="62"/>
      <c r="H92" s="457"/>
    </row>
    <row r="93" spans="1:10" ht="17.25" hidden="1" thickBot="1">
      <c r="A93" s="990"/>
      <c r="B93" s="370" t="s">
        <v>352</v>
      </c>
      <c r="C93" s="275" t="s">
        <v>22</v>
      </c>
      <c r="D93" s="370">
        <v>8</v>
      </c>
      <c r="E93" s="379" t="s">
        <v>135</v>
      </c>
      <c r="F93" s="204"/>
      <c r="H93" s="457"/>
    </row>
    <row r="94" spans="1:10" s="338" customFormat="1" hidden="1">
      <c r="A94" s="988" t="s">
        <v>229</v>
      </c>
      <c r="B94" s="366" t="s">
        <v>231</v>
      </c>
      <c r="C94" s="413" t="s">
        <v>22</v>
      </c>
      <c r="D94" s="366">
        <v>400</v>
      </c>
      <c r="E94" s="367" t="s">
        <v>221</v>
      </c>
      <c r="F94" s="286"/>
      <c r="H94" s="457"/>
      <c r="I94" s="334"/>
      <c r="J94" s="334"/>
    </row>
    <row r="95" spans="1:10" s="338" customFormat="1" hidden="1">
      <c r="A95" s="989"/>
      <c r="B95" s="368" t="s">
        <v>339</v>
      </c>
      <c r="C95" s="482" t="s">
        <v>22</v>
      </c>
      <c r="D95" s="368">
        <v>10</v>
      </c>
      <c r="E95" s="369" t="s">
        <v>135</v>
      </c>
      <c r="F95" s="62"/>
      <c r="H95" s="457"/>
      <c r="I95" s="334"/>
      <c r="J95" s="334"/>
    </row>
    <row r="96" spans="1:10" s="338" customFormat="1" hidden="1">
      <c r="A96" s="989"/>
      <c r="B96" s="368" t="s">
        <v>155</v>
      </c>
      <c r="C96" s="482" t="s">
        <v>22</v>
      </c>
      <c r="D96" s="368">
        <v>2</v>
      </c>
      <c r="E96" s="369" t="s">
        <v>135</v>
      </c>
      <c r="F96" s="62"/>
      <c r="H96" s="457"/>
    </row>
    <row r="97" spans="1:8" s="338" customFormat="1" hidden="1">
      <c r="A97" s="989"/>
      <c r="B97" s="368" t="s">
        <v>375</v>
      </c>
      <c r="C97" s="482" t="s">
        <v>22</v>
      </c>
      <c r="D97" s="368">
        <v>200</v>
      </c>
      <c r="E97" s="369" t="s">
        <v>376</v>
      </c>
      <c r="F97" s="62"/>
      <c r="H97" s="457"/>
    </row>
    <row r="98" spans="1:8" s="338" customFormat="1" ht="17.25" hidden="1" thickBot="1">
      <c r="A98" s="994"/>
      <c r="B98" s="456" t="s">
        <v>374</v>
      </c>
      <c r="C98" s="479" t="s">
        <v>22</v>
      </c>
      <c r="D98" s="456">
        <v>10</v>
      </c>
      <c r="E98" s="380" t="s">
        <v>135</v>
      </c>
      <c r="F98" s="248"/>
      <c r="H98" s="457"/>
    </row>
    <row r="99" spans="1:8" hidden="1">
      <c r="A99" s="1017" t="s">
        <v>398</v>
      </c>
      <c r="B99" s="366" t="s">
        <v>231</v>
      </c>
      <c r="C99" s="413" t="s">
        <v>22</v>
      </c>
      <c r="D99" s="366">
        <v>400</v>
      </c>
      <c r="E99" s="367" t="s">
        <v>221</v>
      </c>
      <c r="F99" s="286"/>
    </row>
    <row r="100" spans="1:8" hidden="1">
      <c r="A100" s="1018"/>
      <c r="B100" s="368" t="s">
        <v>339</v>
      </c>
      <c r="C100" s="482" t="s">
        <v>22</v>
      </c>
      <c r="D100" s="368">
        <v>10</v>
      </c>
      <c r="E100" s="369" t="s">
        <v>135</v>
      </c>
      <c r="F100" s="62"/>
    </row>
    <row r="101" spans="1:8" hidden="1">
      <c r="A101" s="1018"/>
      <c r="B101" s="368" t="s">
        <v>379</v>
      </c>
      <c r="C101" s="482" t="s">
        <v>22</v>
      </c>
      <c r="D101" s="368">
        <v>10</v>
      </c>
      <c r="E101" s="369" t="s">
        <v>135</v>
      </c>
      <c r="F101" s="62"/>
    </row>
    <row r="102" spans="1:8" hidden="1">
      <c r="A102" s="1018"/>
      <c r="B102" s="368" t="s">
        <v>381</v>
      </c>
      <c r="C102" s="482" t="s">
        <v>22</v>
      </c>
      <c r="D102" s="368">
        <v>10</v>
      </c>
      <c r="E102" s="369" t="s">
        <v>135</v>
      </c>
      <c r="F102" s="62"/>
    </row>
    <row r="103" spans="1:8" hidden="1">
      <c r="A103" s="1018"/>
      <c r="B103" s="368" t="s">
        <v>384</v>
      </c>
      <c r="C103" s="482" t="s">
        <v>22</v>
      </c>
      <c r="D103" s="368">
        <v>10</v>
      </c>
      <c r="E103" s="369" t="s">
        <v>135</v>
      </c>
      <c r="F103" s="62"/>
    </row>
    <row r="104" spans="1:8" hidden="1">
      <c r="A104" s="1018"/>
      <c r="B104" s="368" t="s">
        <v>388</v>
      </c>
      <c r="C104" s="482" t="s">
        <v>22</v>
      </c>
      <c r="D104" s="368">
        <v>4</v>
      </c>
      <c r="E104" s="369" t="s">
        <v>389</v>
      </c>
      <c r="F104" s="62"/>
    </row>
    <row r="105" spans="1:8" hidden="1">
      <c r="A105" s="1018"/>
      <c r="B105" s="368" t="s">
        <v>392</v>
      </c>
      <c r="C105" s="482" t="s">
        <v>22</v>
      </c>
      <c r="D105" s="368">
        <v>20</v>
      </c>
      <c r="E105" s="369" t="s">
        <v>393</v>
      </c>
      <c r="F105" s="62"/>
    </row>
    <row r="106" spans="1:8" hidden="1">
      <c r="A106" s="1018"/>
      <c r="B106" s="368" t="s">
        <v>383</v>
      </c>
      <c r="C106" s="482" t="s">
        <v>22</v>
      </c>
      <c r="D106" s="368">
        <v>10</v>
      </c>
      <c r="E106" s="369" t="s">
        <v>135</v>
      </c>
      <c r="F106" s="62"/>
    </row>
    <row r="107" spans="1:8" hidden="1">
      <c r="A107" s="1018"/>
      <c r="B107" s="368" t="s">
        <v>395</v>
      </c>
      <c r="C107" s="482" t="s">
        <v>22</v>
      </c>
      <c r="D107" s="368">
        <v>1</v>
      </c>
      <c r="E107" s="369" t="s">
        <v>135</v>
      </c>
      <c r="F107" s="62"/>
    </row>
    <row r="108" spans="1:8" ht="17.25" hidden="1" thickBot="1">
      <c r="A108" s="1019"/>
      <c r="B108" s="456" t="s">
        <v>245</v>
      </c>
      <c r="C108" s="479" t="s">
        <v>22</v>
      </c>
      <c r="D108" s="456">
        <v>200</v>
      </c>
      <c r="E108" s="380" t="s">
        <v>257</v>
      </c>
      <c r="F108" s="248"/>
    </row>
    <row r="109" spans="1:8" hidden="1">
      <c r="A109" s="1023" t="s">
        <v>410</v>
      </c>
      <c r="B109" s="366" t="s">
        <v>231</v>
      </c>
      <c r="C109" s="413" t="s">
        <v>22</v>
      </c>
      <c r="D109" s="366">
        <v>400</v>
      </c>
      <c r="E109" s="367" t="s">
        <v>221</v>
      </c>
      <c r="F109" s="286"/>
    </row>
    <row r="110" spans="1:8" hidden="1">
      <c r="A110" s="1024"/>
      <c r="B110" s="368" t="s">
        <v>339</v>
      </c>
      <c r="C110" s="482" t="s">
        <v>22</v>
      </c>
      <c r="D110" s="368">
        <v>10</v>
      </c>
      <c r="E110" s="369" t="s">
        <v>135</v>
      </c>
      <c r="F110" s="62"/>
    </row>
    <row r="111" spans="1:8" hidden="1">
      <c r="A111" s="1024"/>
      <c r="B111" s="368" t="s">
        <v>379</v>
      </c>
      <c r="C111" s="482" t="s">
        <v>22</v>
      </c>
      <c r="D111" s="368">
        <v>10</v>
      </c>
      <c r="E111" s="369" t="s">
        <v>135</v>
      </c>
      <c r="F111" s="62"/>
    </row>
    <row r="112" spans="1:8" hidden="1">
      <c r="A112" s="1024"/>
      <c r="B112" s="477" t="s">
        <v>408</v>
      </c>
      <c r="C112" s="482" t="s">
        <v>22</v>
      </c>
      <c r="D112" s="477">
        <v>10</v>
      </c>
      <c r="E112" s="477" t="s">
        <v>409</v>
      </c>
      <c r="F112" s="62"/>
    </row>
    <row r="113" spans="1:9" ht="17.25" hidden="1" thickBot="1">
      <c r="A113" s="1024"/>
      <c r="B113" s="483" t="s">
        <v>406</v>
      </c>
      <c r="C113" s="479" t="s">
        <v>22</v>
      </c>
      <c r="D113" s="483">
        <v>3</v>
      </c>
      <c r="E113" s="483" t="s">
        <v>407</v>
      </c>
      <c r="F113" s="248"/>
    </row>
    <row r="114" spans="1:9" hidden="1">
      <c r="A114" s="1017" t="s">
        <v>434</v>
      </c>
      <c r="B114" s="366" t="s">
        <v>231</v>
      </c>
      <c r="C114" s="413" t="s">
        <v>22</v>
      </c>
      <c r="D114" s="366">
        <v>400</v>
      </c>
      <c r="E114" s="367" t="s">
        <v>221</v>
      </c>
      <c r="F114" s="286"/>
    </row>
    <row r="115" spans="1:9" hidden="1">
      <c r="A115" s="1018"/>
      <c r="B115" s="368" t="s">
        <v>339</v>
      </c>
      <c r="C115" s="482" t="s">
        <v>22</v>
      </c>
      <c r="D115" s="368">
        <v>10</v>
      </c>
      <c r="E115" s="369" t="s">
        <v>135</v>
      </c>
      <c r="F115" s="62"/>
    </row>
    <row r="116" spans="1:9" hidden="1">
      <c r="A116" s="1018"/>
      <c r="B116" s="477" t="s">
        <v>241</v>
      </c>
      <c r="C116" s="482" t="s">
        <v>22</v>
      </c>
      <c r="D116" s="477">
        <v>10</v>
      </c>
      <c r="E116" s="477" t="s">
        <v>409</v>
      </c>
      <c r="F116" s="62"/>
      <c r="G116" s="494"/>
      <c r="H116" s="494"/>
      <c r="I116" s="494"/>
    </row>
    <row r="117" spans="1:9" hidden="1">
      <c r="A117" s="1018"/>
      <c r="B117" s="477" t="s">
        <v>431</v>
      </c>
      <c r="C117" s="482" t="s">
        <v>22</v>
      </c>
      <c r="D117" s="477">
        <v>25</v>
      </c>
      <c r="E117" s="477" t="s">
        <v>409</v>
      </c>
      <c r="F117" s="62"/>
      <c r="G117" s="494"/>
      <c r="H117" s="494"/>
      <c r="I117" s="494"/>
    </row>
    <row r="118" spans="1:9" ht="17.25" hidden="1" thickBot="1">
      <c r="A118" s="1026"/>
      <c r="B118" s="419" t="s">
        <v>432</v>
      </c>
      <c r="C118" s="275" t="s">
        <v>22</v>
      </c>
      <c r="D118" s="419">
        <v>30</v>
      </c>
      <c r="E118" s="419" t="s">
        <v>409</v>
      </c>
      <c r="F118" s="204"/>
      <c r="G118" s="494"/>
      <c r="H118" s="494"/>
      <c r="I118" s="494"/>
    </row>
    <row r="119" spans="1:9" hidden="1">
      <c r="A119" s="983" t="s">
        <v>142</v>
      </c>
      <c r="B119" s="413" t="s">
        <v>237</v>
      </c>
      <c r="C119" s="413" t="s">
        <v>22</v>
      </c>
      <c r="D119" s="366">
        <v>400</v>
      </c>
      <c r="E119" s="367" t="s">
        <v>221</v>
      </c>
      <c r="F119" s="497"/>
      <c r="G119" s="495"/>
      <c r="H119" s="496"/>
      <c r="I119" s="494"/>
    </row>
    <row r="120" spans="1:9" hidden="1">
      <c r="A120" s="984"/>
      <c r="B120" s="482" t="s">
        <v>136</v>
      </c>
      <c r="C120" s="482" t="s">
        <v>22</v>
      </c>
      <c r="D120" s="368">
        <v>10</v>
      </c>
      <c r="E120" s="369" t="s">
        <v>135</v>
      </c>
      <c r="F120" s="498"/>
      <c r="G120" s="495"/>
      <c r="H120" s="496"/>
      <c r="I120" s="494"/>
    </row>
    <row r="121" spans="1:9" hidden="1">
      <c r="A121" s="984"/>
      <c r="B121" s="477" t="s">
        <v>441</v>
      </c>
      <c r="C121" s="482" t="s">
        <v>22</v>
      </c>
      <c r="D121" s="477">
        <v>18</v>
      </c>
      <c r="E121" s="482" t="s">
        <v>135</v>
      </c>
      <c r="F121" s="253"/>
      <c r="G121" s="495"/>
      <c r="H121" s="496"/>
      <c r="I121" s="494"/>
    </row>
    <row r="122" spans="1:9" hidden="1">
      <c r="A122" s="984"/>
      <c r="B122" s="970" t="s">
        <v>444</v>
      </c>
      <c r="C122" s="482" t="s">
        <v>22</v>
      </c>
      <c r="D122" s="477">
        <v>41</v>
      </c>
      <c r="E122" s="482" t="s">
        <v>135</v>
      </c>
      <c r="F122" s="253"/>
      <c r="G122" s="495"/>
      <c r="H122" s="496"/>
      <c r="I122" s="494"/>
    </row>
    <row r="123" spans="1:9" hidden="1">
      <c r="A123" s="984"/>
      <c r="B123" s="970"/>
      <c r="C123" s="482" t="s">
        <v>22</v>
      </c>
      <c r="D123" s="477">
        <v>6</v>
      </c>
      <c r="E123" s="482" t="s">
        <v>135</v>
      </c>
      <c r="F123" s="253"/>
      <c r="G123" s="495"/>
      <c r="H123" s="496"/>
      <c r="I123" s="494"/>
    </row>
    <row r="124" spans="1:9" hidden="1">
      <c r="A124" s="984"/>
      <c r="B124" s="970"/>
      <c r="C124" s="482" t="s">
        <v>22</v>
      </c>
      <c r="D124" s="477">
        <v>5</v>
      </c>
      <c r="E124" s="482" t="s">
        <v>135</v>
      </c>
      <c r="F124" s="253"/>
      <c r="G124" s="495"/>
      <c r="H124" s="496"/>
      <c r="I124" s="494"/>
    </row>
    <row r="125" spans="1:9" hidden="1">
      <c r="A125" s="984"/>
      <c r="B125" s="970"/>
      <c r="C125" s="482" t="s">
        <v>22</v>
      </c>
      <c r="D125" s="477">
        <v>5</v>
      </c>
      <c r="E125" s="482" t="s">
        <v>135</v>
      </c>
      <c r="F125" s="253"/>
      <c r="G125" s="495"/>
      <c r="H125" s="496"/>
      <c r="I125" s="494"/>
    </row>
    <row r="126" spans="1:9" ht="17.25" hidden="1" thickBot="1">
      <c r="A126" s="984"/>
      <c r="B126" s="971"/>
      <c r="C126" s="501" t="s">
        <v>22</v>
      </c>
      <c r="D126" s="503">
        <v>31</v>
      </c>
      <c r="E126" s="501" t="s">
        <v>135</v>
      </c>
      <c r="F126" s="271"/>
      <c r="G126" s="495"/>
      <c r="H126" s="496"/>
      <c r="I126" s="494"/>
    </row>
    <row r="127" spans="1:9" hidden="1">
      <c r="A127" s="1023" t="s">
        <v>491</v>
      </c>
      <c r="B127" s="366" t="s">
        <v>231</v>
      </c>
      <c r="C127" s="413" t="s">
        <v>22</v>
      </c>
      <c r="D127" s="366">
        <v>400</v>
      </c>
      <c r="E127" s="367" t="s">
        <v>221</v>
      </c>
      <c r="F127" s="286"/>
      <c r="G127" s="494"/>
      <c r="H127" s="494"/>
      <c r="I127" s="494"/>
    </row>
    <row r="128" spans="1:9" hidden="1">
      <c r="A128" s="1024"/>
      <c r="B128" s="368" t="s">
        <v>339</v>
      </c>
      <c r="C128" s="502" t="s">
        <v>22</v>
      </c>
      <c r="D128" s="368">
        <v>10</v>
      </c>
      <c r="E128" s="369" t="s">
        <v>135</v>
      </c>
      <c r="F128" s="62"/>
      <c r="G128" s="494"/>
      <c r="H128" s="494"/>
      <c r="I128" s="494"/>
    </row>
    <row r="129" spans="1:9" hidden="1">
      <c r="A129" s="1024"/>
      <c r="B129" s="499" t="s">
        <v>482</v>
      </c>
      <c r="C129" s="502" t="s">
        <v>22</v>
      </c>
      <c r="D129" s="499">
        <v>6</v>
      </c>
      <c r="E129" s="369" t="s">
        <v>135</v>
      </c>
      <c r="F129" s="62"/>
      <c r="G129" s="494"/>
      <c r="H129" s="494"/>
      <c r="I129" s="494"/>
    </row>
    <row r="130" spans="1:9" hidden="1">
      <c r="A130" s="1024"/>
      <c r="B130" s="499" t="s">
        <v>483</v>
      </c>
      <c r="C130" s="502" t="s">
        <v>22</v>
      </c>
      <c r="D130" s="499">
        <v>1</v>
      </c>
      <c r="E130" s="499" t="s">
        <v>484</v>
      </c>
      <c r="F130" s="62"/>
      <c r="G130" s="494"/>
      <c r="H130" s="494"/>
      <c r="I130" s="494"/>
    </row>
    <row r="131" spans="1:9" hidden="1">
      <c r="A131" s="1024"/>
      <c r="B131" s="499" t="s">
        <v>485</v>
      </c>
      <c r="C131" s="502" t="s">
        <v>22</v>
      </c>
      <c r="D131" s="499">
        <v>1</v>
      </c>
      <c r="E131" s="369" t="s">
        <v>135</v>
      </c>
      <c r="F131" s="62"/>
    </row>
    <row r="132" spans="1:9" hidden="1">
      <c r="A132" s="1024"/>
      <c r="B132" s="499" t="s">
        <v>489</v>
      </c>
      <c r="C132" s="502" t="s">
        <v>22</v>
      </c>
      <c r="D132" s="499">
        <v>10</v>
      </c>
      <c r="E132" s="369" t="s">
        <v>135</v>
      </c>
      <c r="F132" s="62"/>
    </row>
    <row r="133" spans="1:9" hidden="1">
      <c r="A133" s="1024"/>
      <c r="B133" s="499" t="s">
        <v>490</v>
      </c>
      <c r="C133" s="502" t="s">
        <v>22</v>
      </c>
      <c r="D133" s="499">
        <v>10</v>
      </c>
      <c r="E133" s="369" t="s">
        <v>135</v>
      </c>
      <c r="F133" s="62"/>
    </row>
    <row r="134" spans="1:9" hidden="1">
      <c r="A134" s="1024"/>
      <c r="B134" s="499" t="s">
        <v>486</v>
      </c>
      <c r="C134" s="502" t="s">
        <v>22</v>
      </c>
      <c r="D134" s="499">
        <v>10</v>
      </c>
      <c r="E134" s="499" t="s">
        <v>487</v>
      </c>
      <c r="F134" s="62"/>
    </row>
    <row r="135" spans="1:9" ht="17.25" hidden="1" thickBot="1">
      <c r="A135" s="1024"/>
      <c r="B135" s="512" t="s">
        <v>488</v>
      </c>
      <c r="C135" s="513" t="s">
        <v>22</v>
      </c>
      <c r="D135" s="512">
        <v>7</v>
      </c>
      <c r="E135" s="380" t="s">
        <v>135</v>
      </c>
      <c r="F135" s="248"/>
    </row>
    <row r="136" spans="1:9" hidden="1">
      <c r="A136" s="988" t="s">
        <v>273</v>
      </c>
      <c r="B136" s="366" t="s">
        <v>231</v>
      </c>
      <c r="C136" s="413" t="s">
        <v>22</v>
      </c>
      <c r="D136" s="366">
        <v>400</v>
      </c>
      <c r="E136" s="367" t="s">
        <v>221</v>
      </c>
      <c r="F136" s="286"/>
    </row>
    <row r="137" spans="1:9" hidden="1">
      <c r="A137" s="989"/>
      <c r="B137" s="368" t="s">
        <v>339</v>
      </c>
      <c r="C137" s="511" t="s">
        <v>22</v>
      </c>
      <c r="D137" s="368">
        <v>10</v>
      </c>
      <c r="E137" s="369" t="s">
        <v>135</v>
      </c>
      <c r="F137" s="62"/>
    </row>
    <row r="138" spans="1:9" hidden="1">
      <c r="A138" s="989"/>
      <c r="B138" s="530" t="s">
        <v>512</v>
      </c>
      <c r="C138" s="511" t="s">
        <v>22</v>
      </c>
      <c r="D138" s="351">
        <v>2</v>
      </c>
      <c r="E138" s="351" t="s">
        <v>320</v>
      </c>
      <c r="F138" s="62"/>
    </row>
    <row r="139" spans="1:9" hidden="1">
      <c r="A139" s="989"/>
      <c r="B139" s="530" t="s">
        <v>514</v>
      </c>
      <c r="C139" s="511" t="s">
        <v>22</v>
      </c>
      <c r="D139" s="351">
        <v>10</v>
      </c>
      <c r="E139" s="351" t="s">
        <v>221</v>
      </c>
      <c r="F139" s="62"/>
    </row>
    <row r="140" spans="1:9" hidden="1">
      <c r="A140" s="989"/>
      <c r="B140" s="351" t="s">
        <v>488</v>
      </c>
      <c r="C140" s="511" t="s">
        <v>22</v>
      </c>
      <c r="D140" s="351">
        <v>7</v>
      </c>
      <c r="E140" s="351" t="s">
        <v>511</v>
      </c>
      <c r="F140" s="62"/>
    </row>
    <row r="141" spans="1:9" hidden="1">
      <c r="A141" s="989"/>
      <c r="B141" s="351" t="s">
        <v>508</v>
      </c>
      <c r="C141" s="511" t="s">
        <v>22</v>
      </c>
      <c r="D141" s="351">
        <v>1</v>
      </c>
      <c r="E141" s="351" t="s">
        <v>509</v>
      </c>
      <c r="F141" s="62"/>
    </row>
    <row r="142" spans="1:9" ht="17.25" hidden="1" thickBot="1">
      <c r="A142" s="994"/>
      <c r="B142" s="378" t="s">
        <v>506</v>
      </c>
      <c r="C142" s="550" t="s">
        <v>22</v>
      </c>
      <c r="D142" s="378">
        <v>8</v>
      </c>
      <c r="E142" s="378" t="s">
        <v>135</v>
      </c>
      <c r="F142" s="248"/>
    </row>
    <row r="143" spans="1:9" hidden="1">
      <c r="A143" s="1017" t="s">
        <v>569</v>
      </c>
      <c r="B143" s="366" t="s">
        <v>231</v>
      </c>
      <c r="C143" s="413" t="s">
        <v>22</v>
      </c>
      <c r="D143" s="366">
        <v>400</v>
      </c>
      <c r="E143" s="367" t="s">
        <v>221</v>
      </c>
      <c r="F143" s="286"/>
    </row>
    <row r="144" spans="1:9" hidden="1">
      <c r="A144" s="1018"/>
      <c r="B144" s="368" t="s">
        <v>251</v>
      </c>
      <c r="C144" s="533" t="s">
        <v>22</v>
      </c>
      <c r="D144" s="368">
        <v>10</v>
      </c>
      <c r="E144" s="369" t="s">
        <v>135</v>
      </c>
      <c r="F144" s="62"/>
    </row>
    <row r="145" spans="1:6" hidden="1">
      <c r="A145" s="1018"/>
      <c r="B145" s="251" t="s">
        <v>557</v>
      </c>
      <c r="C145" s="533" t="s">
        <v>22</v>
      </c>
      <c r="D145" s="251">
        <v>13</v>
      </c>
      <c r="E145" s="251" t="s">
        <v>558</v>
      </c>
      <c r="F145" s="62"/>
    </row>
    <row r="146" spans="1:6" hidden="1">
      <c r="A146" s="1018"/>
      <c r="B146" s="251" t="s">
        <v>559</v>
      </c>
      <c r="C146" s="533" t="s">
        <v>22</v>
      </c>
      <c r="D146" s="251">
        <v>6</v>
      </c>
      <c r="E146" s="251" t="s">
        <v>560</v>
      </c>
      <c r="F146" s="62"/>
    </row>
    <row r="147" spans="1:6" hidden="1">
      <c r="A147" s="1018"/>
      <c r="B147" s="251" t="s">
        <v>561</v>
      </c>
      <c r="C147" s="533" t="s">
        <v>22</v>
      </c>
      <c r="D147" s="251">
        <v>1</v>
      </c>
      <c r="E147" s="251" t="s">
        <v>562</v>
      </c>
      <c r="F147" s="62"/>
    </row>
    <row r="148" spans="1:6" hidden="1">
      <c r="A148" s="1018"/>
      <c r="B148" s="251" t="s">
        <v>563</v>
      </c>
      <c r="C148" s="533" t="s">
        <v>22</v>
      </c>
      <c r="D148" s="251">
        <v>5</v>
      </c>
      <c r="E148" s="251" t="s">
        <v>564</v>
      </c>
      <c r="F148" s="62"/>
    </row>
    <row r="149" spans="1:6" hidden="1">
      <c r="A149" s="1018"/>
      <c r="B149" s="251" t="s">
        <v>565</v>
      </c>
      <c r="C149" s="533" t="s">
        <v>22</v>
      </c>
      <c r="D149" s="251">
        <v>5</v>
      </c>
      <c r="E149" s="251" t="s">
        <v>566</v>
      </c>
      <c r="F149" s="62"/>
    </row>
    <row r="150" spans="1:6" ht="17.25" hidden="1" thickBot="1">
      <c r="A150" s="1019"/>
      <c r="B150" s="559" t="s">
        <v>567</v>
      </c>
      <c r="C150" s="555" t="s">
        <v>22</v>
      </c>
      <c r="D150" s="559">
        <v>10</v>
      </c>
      <c r="E150" s="559" t="s">
        <v>568</v>
      </c>
      <c r="F150" s="248"/>
    </row>
    <row r="151" spans="1:6" hidden="1">
      <c r="A151" s="1017" t="s">
        <v>578</v>
      </c>
      <c r="B151" s="366" t="s">
        <v>231</v>
      </c>
      <c r="C151" s="413" t="s">
        <v>22</v>
      </c>
      <c r="D151" s="366">
        <v>400</v>
      </c>
      <c r="E151" s="367" t="s">
        <v>221</v>
      </c>
      <c r="F151" s="286"/>
    </row>
    <row r="152" spans="1:6" hidden="1">
      <c r="A152" s="1018"/>
      <c r="B152" s="368" t="s">
        <v>251</v>
      </c>
      <c r="C152" s="533" t="s">
        <v>22</v>
      </c>
      <c r="D152" s="368">
        <v>10</v>
      </c>
      <c r="E152" s="369" t="s">
        <v>135</v>
      </c>
      <c r="F152" s="62"/>
    </row>
    <row r="153" spans="1:6" hidden="1">
      <c r="A153" s="1018"/>
      <c r="B153" s="593" t="s">
        <v>579</v>
      </c>
      <c r="C153" s="533" t="s">
        <v>22</v>
      </c>
      <c r="D153" s="368">
        <v>10</v>
      </c>
      <c r="E153" s="369" t="s">
        <v>261</v>
      </c>
      <c r="F153" s="62"/>
    </row>
    <row r="154" spans="1:6" hidden="1">
      <c r="A154" s="1018"/>
      <c r="B154" s="593" t="s">
        <v>576</v>
      </c>
      <c r="C154" s="533" t="s">
        <v>22</v>
      </c>
      <c r="D154" s="368">
        <v>10</v>
      </c>
      <c r="E154" s="369" t="s">
        <v>261</v>
      </c>
      <c r="F154" s="62"/>
    </row>
    <row r="155" spans="1:6" ht="17.25" hidden="1" thickBot="1">
      <c r="A155" s="1019"/>
      <c r="B155" s="601" t="s">
        <v>577</v>
      </c>
      <c r="C155" s="600" t="s">
        <v>22</v>
      </c>
      <c r="D155" s="456">
        <v>10</v>
      </c>
      <c r="E155" s="380" t="s">
        <v>261</v>
      </c>
      <c r="F155" s="248"/>
    </row>
    <row r="156" spans="1:6" hidden="1">
      <c r="A156" s="997" t="s">
        <v>582</v>
      </c>
      <c r="B156" s="366" t="s">
        <v>231</v>
      </c>
      <c r="C156" s="413" t="s">
        <v>22</v>
      </c>
      <c r="D156" s="366">
        <v>400</v>
      </c>
      <c r="E156" s="367" t="s">
        <v>221</v>
      </c>
      <c r="F156" s="286"/>
    </row>
    <row r="157" spans="1:6" hidden="1">
      <c r="A157" s="998"/>
      <c r="B157" s="368" t="s">
        <v>251</v>
      </c>
      <c r="C157" s="598" t="s">
        <v>22</v>
      </c>
      <c r="D157" s="368">
        <v>10</v>
      </c>
      <c r="E157" s="369" t="s">
        <v>135</v>
      </c>
      <c r="F157" s="62"/>
    </row>
    <row r="158" spans="1:6" hidden="1">
      <c r="A158" s="998"/>
      <c r="B158" s="368" t="s">
        <v>581</v>
      </c>
      <c r="C158" s="598" t="s">
        <v>22</v>
      </c>
      <c r="D158" s="368">
        <v>3</v>
      </c>
      <c r="E158" s="369" t="s">
        <v>135</v>
      </c>
      <c r="F158" s="62"/>
    </row>
    <row r="159" spans="1:6" hidden="1">
      <c r="A159" s="998"/>
      <c r="B159" s="368" t="s">
        <v>585</v>
      </c>
      <c r="C159" s="598" t="s">
        <v>22</v>
      </c>
      <c r="D159" s="368">
        <v>2</v>
      </c>
      <c r="E159" s="369" t="s">
        <v>135</v>
      </c>
      <c r="F159" s="62"/>
    </row>
    <row r="160" spans="1:6" ht="17.25" hidden="1" thickBot="1">
      <c r="A160" s="999"/>
      <c r="B160" s="456" t="s">
        <v>587</v>
      </c>
      <c r="C160" s="624" t="s">
        <v>22</v>
      </c>
      <c r="D160" s="456">
        <v>9</v>
      </c>
      <c r="E160" s="380" t="s">
        <v>135</v>
      </c>
      <c r="F160" s="248"/>
    </row>
    <row r="161" spans="1:6" hidden="1">
      <c r="A161" s="1017" t="s">
        <v>601</v>
      </c>
      <c r="B161" s="366" t="s">
        <v>231</v>
      </c>
      <c r="C161" s="413" t="s">
        <v>22</v>
      </c>
      <c r="D161" s="366">
        <v>400</v>
      </c>
      <c r="E161" s="367" t="s">
        <v>221</v>
      </c>
      <c r="F161" s="286"/>
    </row>
    <row r="162" spans="1:6" hidden="1">
      <c r="A162" s="1018"/>
      <c r="B162" s="368" t="s">
        <v>251</v>
      </c>
      <c r="C162" s="623" t="s">
        <v>22</v>
      </c>
      <c r="D162" s="368">
        <v>10</v>
      </c>
      <c r="E162" s="369" t="s">
        <v>135</v>
      </c>
      <c r="F162" s="62"/>
    </row>
    <row r="163" spans="1:6" hidden="1">
      <c r="A163" s="1018"/>
      <c r="B163" s="368" t="s">
        <v>602</v>
      </c>
      <c r="C163" s="623" t="s">
        <v>22</v>
      </c>
      <c r="D163" s="368">
        <v>5</v>
      </c>
      <c r="E163" s="369" t="s">
        <v>135</v>
      </c>
      <c r="F163" s="62"/>
    </row>
    <row r="164" spans="1:6" hidden="1">
      <c r="A164" s="1018"/>
      <c r="B164" s="368" t="s">
        <v>606</v>
      </c>
      <c r="C164" s="623" t="s">
        <v>22</v>
      </c>
      <c r="D164" s="368">
        <v>5</v>
      </c>
      <c r="E164" s="369" t="s">
        <v>607</v>
      </c>
      <c r="F164" s="62"/>
    </row>
    <row r="165" spans="1:6" ht="17.25" hidden="1" thickBot="1">
      <c r="A165" s="1019"/>
      <c r="B165" s="456" t="s">
        <v>609</v>
      </c>
      <c r="C165" s="647" t="s">
        <v>22</v>
      </c>
      <c r="D165" s="456">
        <v>10</v>
      </c>
      <c r="E165" s="380" t="s">
        <v>611</v>
      </c>
      <c r="F165" s="248"/>
    </row>
    <row r="166" spans="1:6" hidden="1">
      <c r="A166" s="1020" t="s">
        <v>621</v>
      </c>
      <c r="B166" s="372" t="s">
        <v>231</v>
      </c>
      <c r="C166" s="413" t="s">
        <v>22</v>
      </c>
      <c r="D166" s="366">
        <v>400</v>
      </c>
      <c r="E166" s="367" t="s">
        <v>221</v>
      </c>
      <c r="F166" s="286"/>
    </row>
    <row r="167" spans="1:6" hidden="1">
      <c r="A167" s="1021"/>
      <c r="B167" s="373" t="s">
        <v>251</v>
      </c>
      <c r="C167" s="646" t="s">
        <v>22</v>
      </c>
      <c r="D167" s="368">
        <v>10</v>
      </c>
      <c r="E167" s="369" t="s">
        <v>135</v>
      </c>
      <c r="F167" s="62"/>
    </row>
    <row r="168" spans="1:6" ht="17.25" hidden="1" thickBot="1">
      <c r="A168" s="1033"/>
      <c r="B168" s="659" t="s">
        <v>624</v>
      </c>
      <c r="C168" s="653" t="s">
        <v>22</v>
      </c>
      <c r="D168" s="539">
        <v>5</v>
      </c>
      <c r="E168" s="539" t="s">
        <v>625</v>
      </c>
      <c r="F168" s="248"/>
    </row>
    <row r="169" spans="1:6" hidden="1">
      <c r="A169" s="1017" t="s">
        <v>639</v>
      </c>
      <c r="B169" s="366" t="s">
        <v>231</v>
      </c>
      <c r="C169" s="413" t="s">
        <v>22</v>
      </c>
      <c r="D169" s="366">
        <v>400</v>
      </c>
      <c r="E169" s="367" t="s">
        <v>221</v>
      </c>
      <c r="F169" s="286"/>
    </row>
    <row r="170" spans="1:6" hidden="1">
      <c r="A170" s="1018"/>
      <c r="B170" s="368" t="s">
        <v>251</v>
      </c>
      <c r="C170" s="652" t="s">
        <v>22</v>
      </c>
      <c r="D170" s="368">
        <v>10</v>
      </c>
      <c r="E170" s="369" t="s">
        <v>135</v>
      </c>
      <c r="F170" s="62"/>
    </row>
    <row r="171" spans="1:6" hidden="1">
      <c r="A171" s="1018"/>
      <c r="B171" s="368" t="s">
        <v>241</v>
      </c>
      <c r="C171" s="652" t="s">
        <v>22</v>
      </c>
      <c r="D171" s="368">
        <v>10</v>
      </c>
      <c r="E171" s="369" t="s">
        <v>135</v>
      </c>
      <c r="F171" s="62"/>
    </row>
    <row r="172" spans="1:6" hidden="1">
      <c r="A172" s="1018"/>
      <c r="B172" s="368" t="s">
        <v>383</v>
      </c>
      <c r="C172" s="652" t="s">
        <v>22</v>
      </c>
      <c r="D172" s="368">
        <v>5</v>
      </c>
      <c r="E172" s="369" t="s">
        <v>204</v>
      </c>
      <c r="F172" s="62"/>
    </row>
    <row r="173" spans="1:6" ht="17.25" hidden="1" thickBot="1">
      <c r="A173" s="1019"/>
      <c r="B173" s="539" t="s">
        <v>624</v>
      </c>
      <c r="C173" s="662" t="s">
        <v>22</v>
      </c>
      <c r="D173" s="539">
        <v>5</v>
      </c>
      <c r="E173" s="539" t="s">
        <v>625</v>
      </c>
      <c r="F173" s="248"/>
    </row>
    <row r="174" spans="1:6" hidden="1">
      <c r="A174" s="1020" t="s">
        <v>646</v>
      </c>
      <c r="B174" s="372" t="s">
        <v>231</v>
      </c>
      <c r="C174" s="413" t="s">
        <v>22</v>
      </c>
      <c r="D174" s="366">
        <v>400</v>
      </c>
      <c r="E174" s="367" t="s">
        <v>221</v>
      </c>
      <c r="F174" s="286"/>
    </row>
    <row r="175" spans="1:6" hidden="1">
      <c r="A175" s="1021"/>
      <c r="B175" s="373" t="s">
        <v>251</v>
      </c>
      <c r="C175" s="661" t="s">
        <v>22</v>
      </c>
      <c r="D175" s="368">
        <v>10</v>
      </c>
      <c r="E175" s="369" t="s">
        <v>135</v>
      </c>
      <c r="F175" s="62"/>
    </row>
    <row r="176" spans="1:6" hidden="1">
      <c r="A176" s="1021"/>
      <c r="B176" s="402" t="s">
        <v>230</v>
      </c>
      <c r="C176" s="661" t="s">
        <v>22</v>
      </c>
      <c r="D176" s="660">
        <v>180</v>
      </c>
      <c r="E176" s="660" t="s">
        <v>263</v>
      </c>
      <c r="F176" s="62"/>
    </row>
    <row r="177" spans="1:6" hidden="1">
      <c r="A177" s="1021"/>
      <c r="B177" s="373" t="s">
        <v>651</v>
      </c>
      <c r="C177" s="661" t="s">
        <v>22</v>
      </c>
      <c r="D177" s="368">
        <v>10</v>
      </c>
      <c r="E177" s="369" t="s">
        <v>135</v>
      </c>
      <c r="F177" s="62"/>
    </row>
    <row r="178" spans="1:6" ht="17.25" hidden="1" thickBot="1">
      <c r="A178" s="1033"/>
      <c r="B178" s="682" t="s">
        <v>652</v>
      </c>
      <c r="C178" s="680" t="s">
        <v>22</v>
      </c>
      <c r="D178" s="456">
        <v>1000</v>
      </c>
      <c r="E178" s="678" t="s">
        <v>263</v>
      </c>
      <c r="F178" s="248"/>
    </row>
    <row r="179" spans="1:6" hidden="1">
      <c r="A179" s="1020" t="s">
        <v>656</v>
      </c>
      <c r="B179" s="683" t="s">
        <v>231</v>
      </c>
      <c r="C179" s="413" t="s">
        <v>22</v>
      </c>
      <c r="D179" s="366">
        <v>400</v>
      </c>
      <c r="E179" s="367" t="s">
        <v>221</v>
      </c>
      <c r="F179" s="286"/>
    </row>
    <row r="180" spans="1:6" hidden="1">
      <c r="A180" s="1021"/>
      <c r="B180" s="684" t="s">
        <v>251</v>
      </c>
      <c r="C180" s="679" t="s">
        <v>22</v>
      </c>
      <c r="D180" s="368">
        <v>10</v>
      </c>
      <c r="E180" s="369" t="s">
        <v>135</v>
      </c>
      <c r="F180" s="62"/>
    </row>
    <row r="181" spans="1:6" hidden="1">
      <c r="A181" s="1021"/>
      <c r="B181" s="681" t="s">
        <v>230</v>
      </c>
      <c r="C181" s="679" t="s">
        <v>22</v>
      </c>
      <c r="D181" s="677">
        <v>180</v>
      </c>
      <c r="E181" s="677" t="s">
        <v>263</v>
      </c>
      <c r="F181" s="62"/>
    </row>
    <row r="182" spans="1:6" ht="17.25" hidden="1" thickBot="1">
      <c r="A182" s="1022"/>
      <c r="B182" s="692" t="s">
        <v>655</v>
      </c>
      <c r="C182" s="691" t="s">
        <v>22</v>
      </c>
      <c r="D182" s="689">
        <v>100</v>
      </c>
      <c r="E182" s="689" t="s">
        <v>263</v>
      </c>
      <c r="F182" s="248"/>
    </row>
    <row r="183" spans="1:6" hidden="1">
      <c r="A183" s="1014" t="s">
        <v>679</v>
      </c>
      <c r="B183" s="683" t="s">
        <v>231</v>
      </c>
      <c r="C183" s="413" t="s">
        <v>22</v>
      </c>
      <c r="D183" s="366">
        <v>400</v>
      </c>
      <c r="E183" s="367" t="s">
        <v>221</v>
      </c>
      <c r="F183" s="286"/>
    </row>
    <row r="184" spans="1:6" hidden="1">
      <c r="A184" s="1015"/>
      <c r="B184" s="684" t="s">
        <v>251</v>
      </c>
      <c r="C184" s="690" t="s">
        <v>22</v>
      </c>
      <c r="D184" s="368">
        <v>10</v>
      </c>
      <c r="E184" s="369" t="s">
        <v>135</v>
      </c>
      <c r="F184" s="62"/>
    </row>
    <row r="185" spans="1:6" hidden="1">
      <c r="A185" s="1015"/>
      <c r="B185" s="684" t="s">
        <v>663</v>
      </c>
      <c r="C185" s="690" t="s">
        <v>22</v>
      </c>
      <c r="D185" s="368">
        <v>1</v>
      </c>
      <c r="E185" s="369" t="s">
        <v>664</v>
      </c>
      <c r="F185" s="62"/>
    </row>
    <row r="186" spans="1:6" hidden="1">
      <c r="A186" s="1015"/>
      <c r="B186" s="684" t="s">
        <v>666</v>
      </c>
      <c r="C186" s="690" t="s">
        <v>22</v>
      </c>
      <c r="D186" s="368">
        <v>10</v>
      </c>
      <c r="E186" s="369" t="s">
        <v>667</v>
      </c>
      <c r="F186" s="62"/>
    </row>
    <row r="187" spans="1:6" hidden="1">
      <c r="A187" s="1015"/>
      <c r="B187" s="684" t="s">
        <v>677</v>
      </c>
      <c r="C187" s="690" t="s">
        <v>22</v>
      </c>
      <c r="D187" s="368">
        <v>10</v>
      </c>
      <c r="E187" s="369" t="s">
        <v>678</v>
      </c>
      <c r="F187" s="62"/>
    </row>
    <row r="188" spans="1:6" hidden="1">
      <c r="A188" s="1015"/>
      <c r="B188" s="684" t="s">
        <v>675</v>
      </c>
      <c r="C188" s="690" t="s">
        <v>22</v>
      </c>
      <c r="D188" s="368">
        <v>10</v>
      </c>
      <c r="E188" s="369" t="s">
        <v>678</v>
      </c>
      <c r="F188" s="62"/>
    </row>
    <row r="189" spans="1:6" ht="17.25" hidden="1" thickBot="1">
      <c r="A189" s="1015"/>
      <c r="B189" s="714" t="s">
        <v>672</v>
      </c>
      <c r="C189" s="699" t="s">
        <v>22</v>
      </c>
      <c r="D189" s="456">
        <v>5</v>
      </c>
      <c r="E189" s="380" t="s">
        <v>673</v>
      </c>
      <c r="F189" s="248"/>
    </row>
    <row r="190" spans="1:6" hidden="1">
      <c r="A190" s="1034" t="s">
        <v>690</v>
      </c>
      <c r="B190" s="683" t="s">
        <v>231</v>
      </c>
      <c r="C190" s="413" t="s">
        <v>22</v>
      </c>
      <c r="D190" s="366">
        <v>400</v>
      </c>
      <c r="E190" s="367" t="s">
        <v>221</v>
      </c>
      <c r="F190" s="286"/>
    </row>
    <row r="191" spans="1:6" ht="17.25" hidden="1" customHeight="1">
      <c r="A191" s="1035"/>
      <c r="B191" s="684" t="s">
        <v>251</v>
      </c>
      <c r="C191" s="698" t="s">
        <v>22</v>
      </c>
      <c r="D191" s="368">
        <v>10</v>
      </c>
      <c r="E191" s="369" t="s">
        <v>135</v>
      </c>
      <c r="F191" s="62"/>
    </row>
    <row r="192" spans="1:6" ht="17.25" hidden="1" thickBot="1">
      <c r="A192" s="1036"/>
      <c r="B192" s="723" t="s">
        <v>684</v>
      </c>
      <c r="C192" s="722" t="s">
        <v>22</v>
      </c>
      <c r="D192" s="720">
        <v>20</v>
      </c>
      <c r="E192" s="720" t="s">
        <v>158</v>
      </c>
      <c r="F192" s="248"/>
    </row>
    <row r="193" spans="1:6" s="338" customFormat="1" hidden="1">
      <c r="A193" s="1020" t="s">
        <v>702</v>
      </c>
      <c r="B193" s="372" t="s">
        <v>231</v>
      </c>
      <c r="C193" s="413" t="s">
        <v>22</v>
      </c>
      <c r="D193" s="366">
        <v>400</v>
      </c>
      <c r="E193" s="367" t="s">
        <v>221</v>
      </c>
      <c r="F193" s="566">
        <v>1200000</v>
      </c>
    </row>
    <row r="194" spans="1:6" s="338" customFormat="1" hidden="1">
      <c r="A194" s="1021"/>
      <c r="B194" s="373" t="s">
        <v>251</v>
      </c>
      <c r="C194" s="721" t="s">
        <v>22</v>
      </c>
      <c r="D194" s="368">
        <v>10</v>
      </c>
      <c r="E194" s="369" t="s">
        <v>135</v>
      </c>
      <c r="F194" s="567">
        <v>30000</v>
      </c>
    </row>
    <row r="195" spans="1:6" hidden="1">
      <c r="A195" s="1021"/>
      <c r="B195" s="373" t="s">
        <v>705</v>
      </c>
      <c r="C195" s="721" t="s">
        <v>22</v>
      </c>
      <c r="D195" s="368">
        <v>10</v>
      </c>
      <c r="E195" s="369" t="s">
        <v>221</v>
      </c>
      <c r="F195" s="567">
        <v>100000</v>
      </c>
    </row>
    <row r="196" spans="1:6" ht="17.25" hidden="1" thickBot="1">
      <c r="A196" s="1022"/>
      <c r="B196" s="374" t="s">
        <v>708</v>
      </c>
      <c r="C196" s="599" t="s">
        <v>22</v>
      </c>
      <c r="D196" s="370">
        <v>20</v>
      </c>
      <c r="E196" s="379" t="s">
        <v>135</v>
      </c>
      <c r="F196" s="569">
        <v>50000</v>
      </c>
    </row>
    <row r="197" spans="1:6" s="338" customFormat="1">
      <c r="A197" s="1010" t="s">
        <v>161</v>
      </c>
      <c r="B197" s="372" t="s">
        <v>231</v>
      </c>
      <c r="C197" s="413" t="s">
        <v>22</v>
      </c>
      <c r="D197" s="366">
        <v>400</v>
      </c>
      <c r="E197" s="367" t="s">
        <v>221</v>
      </c>
      <c r="F197" s="566">
        <v>1200000</v>
      </c>
    </row>
    <row r="198" spans="1:6" s="338" customFormat="1">
      <c r="A198" s="1011"/>
      <c r="B198" s="684" t="s">
        <v>251</v>
      </c>
      <c r="C198" s="740" t="s">
        <v>22</v>
      </c>
      <c r="D198" s="368">
        <v>10</v>
      </c>
      <c r="E198" s="369" t="s">
        <v>135</v>
      </c>
      <c r="F198" s="567">
        <v>30000</v>
      </c>
    </row>
    <row r="199" spans="1:6" s="338" customFormat="1" ht="17.25" thickBot="1">
      <c r="A199" s="1012"/>
      <c r="B199" s="399" t="s">
        <v>720</v>
      </c>
      <c r="C199" s="599" t="s">
        <v>22</v>
      </c>
      <c r="D199" s="370">
        <v>120</v>
      </c>
      <c r="E199" s="379" t="s">
        <v>263</v>
      </c>
      <c r="F199" s="569">
        <v>75000</v>
      </c>
    </row>
    <row r="200" spans="1:6">
      <c r="A200" s="1010" t="s">
        <v>742</v>
      </c>
      <c r="B200" s="372" t="s">
        <v>231</v>
      </c>
      <c r="C200" s="413" t="s">
        <v>22</v>
      </c>
      <c r="D200" s="366">
        <v>400</v>
      </c>
      <c r="E200" s="367" t="s">
        <v>221</v>
      </c>
      <c r="F200" s="566">
        <v>1200000</v>
      </c>
    </row>
    <row r="201" spans="1:6" s="338" customFormat="1">
      <c r="A201" s="1011"/>
      <c r="B201" s="684" t="s">
        <v>251</v>
      </c>
      <c r="C201" s="757" t="s">
        <v>759</v>
      </c>
      <c r="D201" s="368">
        <v>10</v>
      </c>
      <c r="E201" s="369" t="s">
        <v>760</v>
      </c>
      <c r="F201" s="567">
        <v>30000</v>
      </c>
    </row>
    <row r="202" spans="1:6" s="338" customFormat="1">
      <c r="A202" s="1015"/>
      <c r="B202" s="684" t="s">
        <v>761</v>
      </c>
      <c r="C202" s="757" t="s">
        <v>759</v>
      </c>
      <c r="D202" s="368">
        <v>9.5</v>
      </c>
      <c r="E202" s="369" t="s">
        <v>763</v>
      </c>
      <c r="F202" s="567">
        <v>237500</v>
      </c>
    </row>
    <row r="203" spans="1:6" s="338" customFormat="1">
      <c r="A203" s="1015"/>
      <c r="B203" s="684" t="s">
        <v>762</v>
      </c>
      <c r="C203" s="757" t="s">
        <v>759</v>
      </c>
      <c r="D203" s="368">
        <v>6</v>
      </c>
      <c r="E203" s="369" t="s">
        <v>763</v>
      </c>
      <c r="F203" s="567">
        <v>150000</v>
      </c>
    </row>
    <row r="204" spans="1:6" s="338" customFormat="1">
      <c r="A204" s="1015"/>
      <c r="B204" s="714" t="s">
        <v>766</v>
      </c>
      <c r="C204" s="759" t="s">
        <v>734</v>
      </c>
      <c r="D204" s="456">
        <v>10</v>
      </c>
      <c r="E204" s="380" t="s">
        <v>767</v>
      </c>
      <c r="F204" s="570">
        <v>250000</v>
      </c>
    </row>
    <row r="205" spans="1:6" ht="17.25" thickBot="1">
      <c r="A205" s="1012"/>
      <c r="B205" s="399" t="s">
        <v>769</v>
      </c>
      <c r="C205" s="599" t="s">
        <v>734</v>
      </c>
      <c r="D205" s="370">
        <v>10</v>
      </c>
      <c r="E205" s="379" t="s">
        <v>768</v>
      </c>
      <c r="F205" s="569">
        <v>100000</v>
      </c>
    </row>
    <row r="206" spans="1:6">
      <c r="A206" s="1010" t="s">
        <v>785</v>
      </c>
      <c r="B206" s="372" t="s">
        <v>231</v>
      </c>
      <c r="C206" s="413" t="s">
        <v>22</v>
      </c>
      <c r="D206" s="366">
        <v>400</v>
      </c>
      <c r="E206" s="367" t="s">
        <v>221</v>
      </c>
      <c r="F206" s="566">
        <v>1200000</v>
      </c>
    </row>
    <row r="207" spans="1:6" s="338" customFormat="1">
      <c r="A207" s="1011"/>
      <c r="B207" s="684" t="s">
        <v>797</v>
      </c>
      <c r="C207" s="771" t="s">
        <v>798</v>
      </c>
      <c r="D207" s="368">
        <v>10</v>
      </c>
      <c r="E207" s="369" t="s">
        <v>799</v>
      </c>
      <c r="F207" s="567">
        <v>30000</v>
      </c>
    </row>
    <row r="208" spans="1:6" s="338" customFormat="1">
      <c r="A208" s="1011"/>
      <c r="B208" s="684" t="s">
        <v>800</v>
      </c>
      <c r="C208" s="771" t="s">
        <v>798</v>
      </c>
      <c r="D208" s="368">
        <v>10</v>
      </c>
      <c r="E208" s="369" t="s">
        <v>799</v>
      </c>
      <c r="F208" s="567">
        <v>100000</v>
      </c>
    </row>
    <row r="209" spans="1:6" s="338" customFormat="1">
      <c r="A209" s="1011"/>
      <c r="B209" s="684" t="s">
        <v>801</v>
      </c>
      <c r="C209" s="771" t="s">
        <v>798</v>
      </c>
      <c r="D209" s="368">
        <v>10</v>
      </c>
      <c r="E209" s="369" t="s">
        <v>802</v>
      </c>
      <c r="F209" s="567">
        <v>100000</v>
      </c>
    </row>
    <row r="210" spans="1:6" ht="17.25" thickBot="1">
      <c r="A210" s="1012"/>
      <c r="B210" s="399" t="s">
        <v>789</v>
      </c>
      <c r="C210" s="599" t="s">
        <v>734</v>
      </c>
      <c r="D210" s="370">
        <v>200</v>
      </c>
      <c r="E210" s="379" t="s">
        <v>791</v>
      </c>
      <c r="F210" s="569">
        <v>4000000</v>
      </c>
    </row>
    <row r="211" spans="1:6">
      <c r="A211" s="1010" t="s">
        <v>807</v>
      </c>
      <c r="B211" s="372" t="s">
        <v>231</v>
      </c>
      <c r="C211" s="413" t="s">
        <v>22</v>
      </c>
      <c r="D211" s="366">
        <v>400</v>
      </c>
      <c r="E211" s="367" t="s">
        <v>221</v>
      </c>
      <c r="F211" s="566">
        <v>1200000</v>
      </c>
    </row>
    <row r="212" spans="1:6">
      <c r="A212" s="1011"/>
      <c r="B212" s="684" t="s">
        <v>251</v>
      </c>
      <c r="C212" s="786" t="s">
        <v>22</v>
      </c>
      <c r="D212" s="368">
        <v>10</v>
      </c>
      <c r="E212" s="369" t="s">
        <v>135</v>
      </c>
      <c r="F212" s="567">
        <v>30000</v>
      </c>
    </row>
    <row r="213" spans="1:6" s="338" customFormat="1">
      <c r="A213" s="1011"/>
      <c r="B213" s="714" t="s">
        <v>826</v>
      </c>
      <c r="C213" s="794" t="s">
        <v>22</v>
      </c>
      <c r="D213" s="456">
        <v>1</v>
      </c>
      <c r="E213" s="380" t="s">
        <v>827</v>
      </c>
      <c r="F213" s="570">
        <v>170000</v>
      </c>
    </row>
    <row r="214" spans="1:6" ht="17.25" thickBot="1">
      <c r="A214" s="1012"/>
      <c r="B214" s="399" t="s">
        <v>813</v>
      </c>
      <c r="C214" s="599" t="s">
        <v>22</v>
      </c>
      <c r="D214" s="370">
        <v>1</v>
      </c>
      <c r="E214" s="379" t="s">
        <v>263</v>
      </c>
      <c r="F214" s="569">
        <v>170000</v>
      </c>
    </row>
    <row r="215" spans="1:6" s="338" customFormat="1">
      <c r="A215" s="1010" t="s">
        <v>193</v>
      </c>
      <c r="B215" s="372" t="s">
        <v>231</v>
      </c>
      <c r="C215" s="413" t="s">
        <v>22</v>
      </c>
      <c r="D215" s="366">
        <v>400</v>
      </c>
      <c r="E215" s="367" t="s">
        <v>221</v>
      </c>
      <c r="F215" s="566">
        <v>1200000</v>
      </c>
    </row>
    <row r="216" spans="1:6" s="338" customFormat="1">
      <c r="A216" s="1011"/>
      <c r="B216" s="684" t="s">
        <v>797</v>
      </c>
      <c r="C216" s="797" t="s">
        <v>22</v>
      </c>
      <c r="D216" s="368">
        <v>10</v>
      </c>
      <c r="E216" s="369" t="s">
        <v>135</v>
      </c>
      <c r="F216" s="567">
        <v>30000</v>
      </c>
    </row>
    <row r="217" spans="1:6" s="338" customFormat="1">
      <c r="A217" s="1011"/>
      <c r="B217" s="804" t="s">
        <v>486</v>
      </c>
      <c r="C217" s="797" t="s">
        <v>22</v>
      </c>
      <c r="D217" s="805">
        <v>10</v>
      </c>
      <c r="E217" s="806" t="s">
        <v>135</v>
      </c>
      <c r="F217" s="807">
        <v>100000</v>
      </c>
    </row>
    <row r="218" spans="1:6" s="338" customFormat="1">
      <c r="A218" s="1011"/>
      <c r="B218" s="684" t="s">
        <v>557</v>
      </c>
      <c r="C218" s="797" t="s">
        <v>22</v>
      </c>
      <c r="D218" s="368">
        <v>10</v>
      </c>
      <c r="E218" s="369" t="s">
        <v>324</v>
      </c>
      <c r="F218" s="807">
        <v>100000</v>
      </c>
    </row>
    <row r="219" spans="1:6" s="338" customFormat="1" ht="17.25" thickBot="1">
      <c r="A219" s="1012"/>
      <c r="B219" s="399" t="s">
        <v>260</v>
      </c>
      <c r="C219" s="599" t="s">
        <v>22</v>
      </c>
      <c r="D219" s="370">
        <v>10</v>
      </c>
      <c r="E219" s="379" t="s">
        <v>221</v>
      </c>
      <c r="F219" s="569">
        <v>30000</v>
      </c>
    </row>
    <row r="220" spans="1:6" s="338" customFormat="1">
      <c r="A220" s="1010" t="s">
        <v>849</v>
      </c>
      <c r="B220" s="372" t="s">
        <v>830</v>
      </c>
      <c r="C220" s="413" t="s">
        <v>22</v>
      </c>
      <c r="D220" s="366">
        <v>400</v>
      </c>
      <c r="E220" s="367" t="s">
        <v>221</v>
      </c>
      <c r="F220" s="566">
        <v>1200000</v>
      </c>
    </row>
    <row r="221" spans="1:6" s="338" customFormat="1" ht="17.25" thickBot="1">
      <c r="A221" s="1012"/>
      <c r="B221" s="399" t="s">
        <v>797</v>
      </c>
      <c r="C221" s="599" t="s">
        <v>22</v>
      </c>
      <c r="D221" s="370">
        <v>10</v>
      </c>
      <c r="E221" s="379" t="s">
        <v>135</v>
      </c>
      <c r="F221" s="569">
        <v>30000</v>
      </c>
    </row>
    <row r="222" spans="1:6" s="338" customFormat="1">
      <c r="A222" s="1010" t="s">
        <v>854</v>
      </c>
      <c r="B222" s="372" t="s">
        <v>231</v>
      </c>
      <c r="C222" s="413" t="s">
        <v>22</v>
      </c>
      <c r="D222" s="366">
        <v>400</v>
      </c>
      <c r="E222" s="367" t="s">
        <v>221</v>
      </c>
      <c r="F222" s="566">
        <v>1200000</v>
      </c>
    </row>
    <row r="223" spans="1:6" s="338" customFormat="1">
      <c r="A223" s="1011"/>
      <c r="B223" s="714" t="s">
        <v>251</v>
      </c>
      <c r="C223" s="820" t="s">
        <v>734</v>
      </c>
      <c r="D223" s="368">
        <v>10</v>
      </c>
      <c r="E223" s="602" t="s">
        <v>195</v>
      </c>
      <c r="F223" s="567">
        <v>30000</v>
      </c>
    </row>
    <row r="224" spans="1:6" s="338" customFormat="1">
      <c r="A224" s="1011"/>
      <c r="B224" s="684" t="s">
        <v>861</v>
      </c>
      <c r="C224" s="820" t="s">
        <v>734</v>
      </c>
      <c r="D224" s="368">
        <v>15</v>
      </c>
      <c r="E224" s="821" t="s">
        <v>195</v>
      </c>
      <c r="F224" s="816">
        <v>195000</v>
      </c>
    </row>
    <row r="225" spans="1:6" s="338" customFormat="1">
      <c r="A225" s="1011"/>
      <c r="B225" s="684" t="s">
        <v>861</v>
      </c>
      <c r="C225" s="820" t="s">
        <v>734</v>
      </c>
      <c r="D225" s="368">
        <v>5</v>
      </c>
      <c r="E225" s="821" t="s">
        <v>195</v>
      </c>
      <c r="F225" s="567">
        <v>65000</v>
      </c>
    </row>
    <row r="226" spans="1:6" s="338" customFormat="1" ht="17.25" thickBot="1">
      <c r="A226" s="1012"/>
      <c r="B226" s="399" t="s">
        <v>857</v>
      </c>
      <c r="C226" s="599" t="s">
        <v>22</v>
      </c>
      <c r="D226" s="370">
        <v>1</v>
      </c>
      <c r="E226" s="379" t="s">
        <v>135</v>
      </c>
      <c r="F226" s="569">
        <v>15000</v>
      </c>
    </row>
    <row r="227" spans="1:6" s="338" customFormat="1">
      <c r="A227" s="1010" t="s">
        <v>870</v>
      </c>
      <c r="B227" s="372" t="s">
        <v>830</v>
      </c>
      <c r="C227" s="413" t="s">
        <v>22</v>
      </c>
      <c r="D227" s="366">
        <v>400</v>
      </c>
      <c r="E227" s="367" t="s">
        <v>221</v>
      </c>
      <c r="F227" s="566">
        <v>1200000</v>
      </c>
    </row>
    <row r="228" spans="1:6" s="338" customFormat="1" ht="17.25" thickBot="1">
      <c r="A228" s="1012"/>
      <c r="B228" s="399" t="s">
        <v>797</v>
      </c>
      <c r="C228" s="599" t="s">
        <v>22</v>
      </c>
      <c r="D228" s="370">
        <v>10</v>
      </c>
      <c r="E228" s="379" t="s">
        <v>135</v>
      </c>
      <c r="F228" s="569">
        <v>30000</v>
      </c>
    </row>
    <row r="229" spans="1:6" s="338" customFormat="1">
      <c r="A229" s="1010" t="s">
        <v>878</v>
      </c>
      <c r="B229" s="372" t="s">
        <v>231</v>
      </c>
      <c r="C229" s="413" t="s">
        <v>22</v>
      </c>
      <c r="D229" s="366">
        <v>400</v>
      </c>
      <c r="E229" s="367" t="s">
        <v>221</v>
      </c>
      <c r="F229" s="566">
        <v>1200000</v>
      </c>
    </row>
    <row r="230" spans="1:6" s="338" customFormat="1">
      <c r="A230" s="1011"/>
      <c r="B230" s="684" t="s">
        <v>797</v>
      </c>
      <c r="C230" s="825" t="s">
        <v>22</v>
      </c>
      <c r="D230" s="368">
        <v>10</v>
      </c>
      <c r="E230" s="369" t="s">
        <v>135</v>
      </c>
      <c r="F230" s="567">
        <v>30000</v>
      </c>
    </row>
    <row r="231" spans="1:6" s="338" customFormat="1">
      <c r="A231" s="1011"/>
      <c r="B231" s="684" t="s">
        <v>881</v>
      </c>
      <c r="C231" s="825" t="s">
        <v>22</v>
      </c>
      <c r="D231" s="368">
        <v>10</v>
      </c>
      <c r="E231" s="369" t="s">
        <v>889</v>
      </c>
      <c r="F231" s="567">
        <v>50000</v>
      </c>
    </row>
    <row r="232" spans="1:6" s="338" customFormat="1">
      <c r="A232" s="1011"/>
      <c r="B232" s="684" t="s">
        <v>883</v>
      </c>
      <c r="C232" s="825" t="s">
        <v>22</v>
      </c>
      <c r="D232" s="368">
        <v>25</v>
      </c>
      <c r="E232" s="369" t="s">
        <v>889</v>
      </c>
      <c r="F232" s="567">
        <v>125000</v>
      </c>
    </row>
    <row r="233" spans="1:6" s="338" customFormat="1">
      <c r="A233" s="1011"/>
      <c r="B233" s="684" t="s">
        <v>885</v>
      </c>
      <c r="C233" s="825" t="s">
        <v>22</v>
      </c>
      <c r="D233" s="368">
        <v>10</v>
      </c>
      <c r="E233" s="369" t="s">
        <v>889</v>
      </c>
      <c r="F233" s="567">
        <v>300000</v>
      </c>
    </row>
    <row r="234" spans="1:6" s="338" customFormat="1" ht="17.25" thickBot="1">
      <c r="A234" s="1012"/>
      <c r="B234" s="837" t="s">
        <v>887</v>
      </c>
      <c r="C234" s="713" t="s">
        <v>22</v>
      </c>
      <c r="D234" s="781">
        <v>10</v>
      </c>
      <c r="E234" s="782" t="s">
        <v>889</v>
      </c>
      <c r="F234" s="783">
        <v>100000</v>
      </c>
    </row>
    <row r="235" spans="1:6" s="338" customFormat="1">
      <c r="A235" s="1010" t="s">
        <v>894</v>
      </c>
      <c r="B235" s="372" t="s">
        <v>231</v>
      </c>
      <c r="C235" s="413" t="s">
        <v>22</v>
      </c>
      <c r="D235" s="366">
        <v>400</v>
      </c>
      <c r="E235" s="367" t="s">
        <v>221</v>
      </c>
      <c r="F235" s="566">
        <v>1200000</v>
      </c>
    </row>
    <row r="236" spans="1:6" s="338" customFormat="1" ht="17.25" thickBot="1">
      <c r="A236" s="1012"/>
      <c r="B236" s="399" t="s">
        <v>797</v>
      </c>
      <c r="C236" s="599" t="s">
        <v>22</v>
      </c>
      <c r="D236" s="370">
        <v>10</v>
      </c>
      <c r="E236" s="379" t="s">
        <v>135</v>
      </c>
      <c r="F236" s="569">
        <v>30000</v>
      </c>
    </row>
    <row r="237" spans="1:6" s="338" customFormat="1">
      <c r="A237" s="1010" t="s">
        <v>900</v>
      </c>
      <c r="B237" s="372" t="s">
        <v>231</v>
      </c>
      <c r="C237" s="413" t="s">
        <v>22</v>
      </c>
      <c r="D237" s="366">
        <v>400</v>
      </c>
      <c r="E237" s="367" t="s">
        <v>221</v>
      </c>
      <c r="F237" s="566">
        <v>1200000</v>
      </c>
    </row>
    <row r="238" spans="1:6" s="338" customFormat="1">
      <c r="A238" s="1011"/>
      <c r="B238" s="684" t="s">
        <v>797</v>
      </c>
      <c r="C238" s="841" t="s">
        <v>22</v>
      </c>
      <c r="D238" s="368">
        <v>10</v>
      </c>
      <c r="E238" s="369" t="s">
        <v>135</v>
      </c>
      <c r="F238" s="567">
        <v>30000</v>
      </c>
    </row>
    <row r="239" spans="1:6" s="338" customFormat="1">
      <c r="A239" s="1011"/>
      <c r="B239" s="684" t="s">
        <v>901</v>
      </c>
      <c r="C239" s="841" t="s">
        <v>22</v>
      </c>
      <c r="D239" s="368">
        <v>200</v>
      </c>
      <c r="E239" s="369" t="s">
        <v>889</v>
      </c>
      <c r="F239" s="567">
        <v>4000000</v>
      </c>
    </row>
    <row r="240" spans="1:6" s="338" customFormat="1">
      <c r="A240" s="1011"/>
      <c r="B240" s="684" t="s">
        <v>902</v>
      </c>
      <c r="C240" s="841" t="s">
        <v>22</v>
      </c>
      <c r="D240" s="368">
        <v>100</v>
      </c>
      <c r="E240" s="369" t="s">
        <v>889</v>
      </c>
      <c r="F240" s="567">
        <v>500000</v>
      </c>
    </row>
    <row r="241" spans="1:6" s="338" customFormat="1" ht="17.25" thickBot="1">
      <c r="A241" s="1012"/>
      <c r="B241" s="399" t="s">
        <v>903</v>
      </c>
      <c r="C241" s="599" t="s">
        <v>22</v>
      </c>
      <c r="D241" s="370">
        <v>60</v>
      </c>
      <c r="E241" s="379" t="s">
        <v>889</v>
      </c>
      <c r="F241" s="569">
        <v>510000</v>
      </c>
    </row>
    <row r="242" spans="1:6" s="338" customFormat="1">
      <c r="A242" s="1010" t="s">
        <v>905</v>
      </c>
      <c r="B242" s="372" t="s">
        <v>231</v>
      </c>
      <c r="C242" s="413" t="s">
        <v>22</v>
      </c>
      <c r="D242" s="366">
        <v>400</v>
      </c>
      <c r="E242" s="367" t="s">
        <v>221</v>
      </c>
      <c r="F242" s="566">
        <v>1200000</v>
      </c>
    </row>
    <row r="243" spans="1:6" s="338" customFormat="1">
      <c r="A243" s="1011"/>
      <c r="B243" s="684" t="s">
        <v>797</v>
      </c>
      <c r="C243" s="850" t="s">
        <v>22</v>
      </c>
      <c r="D243" s="368">
        <v>10</v>
      </c>
      <c r="E243" s="369" t="s">
        <v>135</v>
      </c>
      <c r="F243" s="567">
        <v>30000</v>
      </c>
    </row>
    <row r="244" spans="1:6" s="338" customFormat="1" ht="17.25" thickBot="1">
      <c r="A244" s="1012"/>
      <c r="B244" s="399" t="s">
        <v>906</v>
      </c>
      <c r="C244" s="599" t="s">
        <v>22</v>
      </c>
      <c r="D244" s="370">
        <v>10</v>
      </c>
      <c r="E244" s="379" t="s">
        <v>907</v>
      </c>
      <c r="F244" s="569">
        <v>100000</v>
      </c>
    </row>
  </sheetData>
  <mergeCells count="49">
    <mergeCell ref="A242:A244"/>
    <mergeCell ref="A227:A228"/>
    <mergeCell ref="A193:A196"/>
    <mergeCell ref="A211:A214"/>
    <mergeCell ref="A215:A219"/>
    <mergeCell ref="A220:A221"/>
    <mergeCell ref="A206:A210"/>
    <mergeCell ref="A197:A199"/>
    <mergeCell ref="A200:A205"/>
    <mergeCell ref="A222:A226"/>
    <mergeCell ref="A237:A241"/>
    <mergeCell ref="A235:A236"/>
    <mergeCell ref="A161:A165"/>
    <mergeCell ref="A169:A173"/>
    <mergeCell ref="A166:A168"/>
    <mergeCell ref="A190:A192"/>
    <mergeCell ref="A183:A189"/>
    <mergeCell ref="A179:A182"/>
    <mergeCell ref="A174:A178"/>
    <mergeCell ref="A151:A155"/>
    <mergeCell ref="B122:B126"/>
    <mergeCell ref="B9:B10"/>
    <mergeCell ref="A14:A20"/>
    <mergeCell ref="A114:A118"/>
    <mergeCell ref="A109:A113"/>
    <mergeCell ref="A94:A98"/>
    <mergeCell ref="A84:A87"/>
    <mergeCell ref="A88:A93"/>
    <mergeCell ref="A99:A108"/>
    <mergeCell ref="A143:A150"/>
    <mergeCell ref="A136:A142"/>
    <mergeCell ref="A127:A135"/>
    <mergeCell ref="A119:A126"/>
    <mergeCell ref="A156:A160"/>
    <mergeCell ref="A229:A234"/>
    <mergeCell ref="A1:F1"/>
    <mergeCell ref="A4:A8"/>
    <mergeCell ref="A80:A83"/>
    <mergeCell ref="A49:A57"/>
    <mergeCell ref="A71:A79"/>
    <mergeCell ref="A68:A70"/>
    <mergeCell ref="A58:A67"/>
    <mergeCell ref="A45:A48"/>
    <mergeCell ref="A9:A13"/>
    <mergeCell ref="A32:A35"/>
    <mergeCell ref="A39:A44"/>
    <mergeCell ref="A36:A38"/>
    <mergeCell ref="A21:A27"/>
    <mergeCell ref="A28:A31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K66"/>
  <sheetViews>
    <sheetView workbookViewId="0">
      <selection activeCell="AG18" sqref="AG18"/>
    </sheetView>
  </sheetViews>
  <sheetFormatPr defaultColWidth="17.375" defaultRowHeight="16.5"/>
  <cols>
    <col min="1" max="1" width="15" style="74" customWidth="1"/>
    <col min="2" max="2" width="10.5" style="74" bestFit="1" customWidth="1"/>
    <col min="3" max="3" width="9.625" style="129" bestFit="1" customWidth="1"/>
    <col min="4" max="4" width="12.875" style="129" hidden="1" customWidth="1"/>
    <col min="5" max="5" width="10.375" style="129" hidden="1" customWidth="1"/>
    <col min="6" max="6" width="12" style="129" customWidth="1"/>
    <col min="7" max="7" width="9.625" style="129" customWidth="1"/>
    <col min="8" max="8" width="10.5" style="129" bestFit="1" customWidth="1"/>
    <col min="9" max="9" width="11.625" style="129" hidden="1" customWidth="1"/>
    <col min="10" max="11" width="10.625" style="129" hidden="1" customWidth="1"/>
    <col min="12" max="12" width="11.625" style="129" hidden="1" customWidth="1"/>
    <col min="13" max="13" width="9.375" style="129" hidden="1" customWidth="1"/>
    <col min="14" max="17" width="11.625" style="129" hidden="1" customWidth="1"/>
    <col min="18" max="18" width="0.75" style="129" hidden="1" customWidth="1"/>
    <col min="19" max="19" width="9.375" style="129" hidden="1" customWidth="1"/>
    <col min="20" max="20" width="6.375" style="129" hidden="1" customWidth="1"/>
    <col min="21" max="21" width="5.625" style="129" hidden="1" customWidth="1"/>
    <col min="22" max="23" width="10.125" style="129" customWidth="1"/>
    <col min="24" max="24" width="7.875" style="129" hidden="1" customWidth="1"/>
    <col min="25" max="25" width="9.5" style="129" customWidth="1"/>
    <col min="26" max="26" width="8.75" style="129" customWidth="1"/>
    <col min="27" max="27" width="8.375" style="129" hidden="1" customWidth="1"/>
    <col min="28" max="28" width="8.75" style="129" customWidth="1"/>
    <col min="29" max="29" width="13" style="129" hidden="1" customWidth="1"/>
    <col min="30" max="30" width="11" style="129" customWidth="1"/>
    <col min="31" max="31" width="8.875" style="129" customWidth="1"/>
    <col min="32" max="32" width="11" style="129" customWidth="1"/>
    <col min="33" max="33" width="10.5" style="129" customWidth="1"/>
    <col min="34" max="34" width="5.5" style="129" customWidth="1"/>
    <col min="35" max="35" width="13" style="129" hidden="1" customWidth="1"/>
    <col min="36" max="36" width="12.75" style="129" hidden="1" customWidth="1"/>
    <col min="37" max="37" width="12.875" style="129" customWidth="1"/>
    <col min="38" max="39" width="24.375" style="1" customWidth="1"/>
    <col min="40" max="16384" width="17.375" style="1"/>
  </cols>
  <sheetData>
    <row r="1" spans="1:37" ht="36" customHeight="1">
      <c r="A1" s="897" t="s">
        <v>739</v>
      </c>
      <c r="B1" s="898"/>
      <c r="C1" s="898"/>
      <c r="D1" s="898"/>
      <c r="E1" s="898"/>
      <c r="F1" s="898"/>
      <c r="G1" s="898"/>
      <c r="H1" s="898"/>
      <c r="I1" s="898"/>
      <c r="J1" s="898"/>
      <c r="K1" s="898"/>
      <c r="L1" s="898"/>
      <c r="M1" s="898"/>
      <c r="N1" s="898"/>
      <c r="O1" s="898"/>
      <c r="P1" s="898"/>
      <c r="Q1" s="898"/>
      <c r="R1" s="898"/>
      <c r="S1" s="898"/>
      <c r="T1" s="898"/>
      <c r="U1" s="898"/>
      <c r="V1" s="898"/>
      <c r="W1" s="898"/>
      <c r="X1" s="898"/>
      <c r="Y1" s="898"/>
      <c r="Z1" s="898"/>
      <c r="AA1" s="898"/>
      <c r="AB1" s="898"/>
      <c r="AC1" s="898"/>
      <c r="AD1" s="898"/>
      <c r="AE1" s="898"/>
      <c r="AF1" s="898"/>
      <c r="AG1" s="898"/>
      <c r="AH1" s="898"/>
      <c r="AI1" s="898"/>
      <c r="AJ1" s="898"/>
      <c r="AK1" s="898"/>
    </row>
    <row r="2" spans="1:37" ht="23.25" customHeight="1" thickBot="1">
      <c r="A2" s="1046" t="s">
        <v>0</v>
      </c>
      <c r="B2" s="1046"/>
      <c r="C2" s="1046"/>
      <c r="D2" s="1046"/>
      <c r="E2" s="1046"/>
      <c r="F2" s="1046"/>
      <c r="G2" s="1046"/>
      <c r="H2" s="1046"/>
      <c r="I2" s="1046"/>
      <c r="J2" s="1046"/>
      <c r="K2" s="1046"/>
      <c r="L2" s="1046"/>
      <c r="M2" s="1046"/>
      <c r="N2" s="1046"/>
      <c r="O2" s="1046"/>
      <c r="P2" s="1046"/>
      <c r="Q2" s="1046"/>
      <c r="R2" s="1046"/>
      <c r="S2" s="1046"/>
      <c r="T2" s="1046"/>
      <c r="U2" s="1046"/>
      <c r="V2" s="1046"/>
      <c r="W2" s="1046"/>
      <c r="X2" s="1046"/>
      <c r="Y2" s="1046"/>
      <c r="Z2" s="1046"/>
      <c r="AA2" s="1046"/>
      <c r="AB2" s="1046"/>
      <c r="AC2" s="1046"/>
      <c r="AD2" s="1046"/>
      <c r="AE2" s="1046"/>
      <c r="AF2" s="1046"/>
      <c r="AG2" s="1046"/>
      <c r="AH2" s="1046"/>
      <c r="AI2" s="1046"/>
      <c r="AJ2" s="1046"/>
      <c r="AK2" s="1046"/>
    </row>
    <row r="3" spans="1:37" ht="29.25" customHeight="1">
      <c r="A3" s="1047" t="s">
        <v>26</v>
      </c>
      <c r="B3" s="1050" t="s">
        <v>2</v>
      </c>
      <c r="C3" s="1051"/>
      <c r="D3" s="1051"/>
      <c r="E3" s="1051"/>
      <c r="F3" s="1051"/>
      <c r="G3" s="1052"/>
      <c r="H3" s="1053" t="s">
        <v>3</v>
      </c>
      <c r="I3" s="1054"/>
      <c r="J3" s="1054"/>
      <c r="K3" s="1054"/>
      <c r="L3" s="1054"/>
      <c r="M3" s="1054"/>
      <c r="N3" s="1054"/>
      <c r="O3" s="1054"/>
      <c r="P3" s="1054"/>
      <c r="Q3" s="1054"/>
      <c r="R3" s="1054"/>
      <c r="S3" s="1054"/>
      <c r="T3" s="1054"/>
      <c r="U3" s="1054"/>
      <c r="V3" s="1054"/>
      <c r="W3" s="1054"/>
      <c r="X3" s="1054"/>
      <c r="Y3" s="1054"/>
      <c r="Z3" s="1054"/>
      <c r="AA3" s="1054"/>
      <c r="AB3" s="1054"/>
      <c r="AC3" s="1054"/>
      <c r="AD3" s="1054"/>
      <c r="AE3" s="1054"/>
      <c r="AF3" s="1054"/>
      <c r="AG3" s="1054"/>
      <c r="AH3" s="1054"/>
      <c r="AI3" s="1054"/>
      <c r="AJ3" s="1055"/>
      <c r="AK3" s="1056" t="s">
        <v>4</v>
      </c>
    </row>
    <row r="4" spans="1:37" ht="29.25" customHeight="1">
      <c r="A4" s="1048"/>
      <c r="B4" s="1059" t="s">
        <v>5</v>
      </c>
      <c r="C4" s="1062" t="s">
        <v>6</v>
      </c>
      <c r="D4" s="1062" t="s">
        <v>7</v>
      </c>
      <c r="E4" s="1065" t="s">
        <v>8</v>
      </c>
      <c r="F4" s="1065" t="s">
        <v>9</v>
      </c>
      <c r="G4" s="1068" t="s">
        <v>105</v>
      </c>
      <c r="H4" s="1075" t="s">
        <v>5</v>
      </c>
      <c r="I4" s="1062" t="s">
        <v>7</v>
      </c>
      <c r="J4" s="1037" t="s">
        <v>8</v>
      </c>
      <c r="K4" s="1037"/>
      <c r="L4" s="1037"/>
      <c r="M4" s="1037"/>
      <c r="N4" s="1037"/>
      <c r="O4" s="1037"/>
      <c r="P4" s="1037"/>
      <c r="Q4" s="1037"/>
      <c r="R4" s="1037"/>
      <c r="S4" s="1037"/>
      <c r="T4" s="1037"/>
      <c r="U4" s="1037"/>
      <c r="V4" s="1071" t="s">
        <v>9</v>
      </c>
      <c r="W4" s="1072"/>
      <c r="X4" s="1072"/>
      <c r="Y4" s="1072"/>
      <c r="Z4" s="1072"/>
      <c r="AA4" s="1072"/>
      <c r="AB4" s="1072"/>
      <c r="AC4" s="1072"/>
      <c r="AD4" s="1072"/>
      <c r="AE4" s="1072"/>
      <c r="AF4" s="1072"/>
      <c r="AG4" s="1072"/>
      <c r="AH4" s="1072"/>
      <c r="AI4" s="1073"/>
      <c r="AJ4" s="1038" t="s">
        <v>21</v>
      </c>
      <c r="AK4" s="1057"/>
    </row>
    <row r="5" spans="1:37" ht="24.75" customHeight="1">
      <c r="A5" s="1048"/>
      <c r="B5" s="1060"/>
      <c r="C5" s="1063"/>
      <c r="D5" s="1063"/>
      <c r="E5" s="1066"/>
      <c r="F5" s="1066"/>
      <c r="G5" s="1069"/>
      <c r="H5" s="1076"/>
      <c r="I5" s="1063"/>
      <c r="J5" s="1041" t="s">
        <v>5</v>
      </c>
      <c r="K5" s="1037" t="s">
        <v>11</v>
      </c>
      <c r="L5" s="1037"/>
      <c r="M5" s="1037"/>
      <c r="N5" s="1037"/>
      <c r="O5" s="1037"/>
      <c r="P5" s="1037"/>
      <c r="Q5" s="1037"/>
      <c r="R5" s="1037"/>
      <c r="S5" s="1037"/>
      <c r="T5" s="1037"/>
      <c r="U5" s="124" t="s">
        <v>12</v>
      </c>
      <c r="V5" s="1041" t="s">
        <v>5</v>
      </c>
      <c r="W5" s="1043" t="s">
        <v>11</v>
      </c>
      <c r="X5" s="1044"/>
      <c r="Y5" s="1044"/>
      <c r="Z5" s="1044"/>
      <c r="AA5" s="1044"/>
      <c r="AB5" s="1044"/>
      <c r="AC5" s="1044"/>
      <c r="AD5" s="1044"/>
      <c r="AE5" s="86"/>
      <c r="AF5" s="147"/>
      <c r="AG5" s="86"/>
      <c r="AH5" s="1043" t="s">
        <v>12</v>
      </c>
      <c r="AI5" s="1045"/>
      <c r="AJ5" s="1039"/>
      <c r="AK5" s="1057"/>
    </row>
    <row r="6" spans="1:37" ht="24.75" customHeight="1" thickBot="1">
      <c r="A6" s="1049"/>
      <c r="B6" s="1061"/>
      <c r="C6" s="1064"/>
      <c r="D6" s="1064"/>
      <c r="E6" s="1067"/>
      <c r="F6" s="1067"/>
      <c r="G6" s="1070"/>
      <c r="H6" s="1076"/>
      <c r="I6" s="1063"/>
      <c r="J6" s="1074"/>
      <c r="K6" s="85" t="s">
        <v>13</v>
      </c>
      <c r="L6" s="85" t="s">
        <v>15</v>
      </c>
      <c r="M6" s="85" t="s">
        <v>91</v>
      </c>
      <c r="N6" s="85" t="s">
        <v>16</v>
      </c>
      <c r="O6" s="85" t="s">
        <v>17</v>
      </c>
      <c r="P6" s="85" t="s">
        <v>92</v>
      </c>
      <c r="Q6" s="85" t="s">
        <v>93</v>
      </c>
      <c r="R6" s="85" t="s">
        <v>18</v>
      </c>
      <c r="S6" s="85" t="s">
        <v>15</v>
      </c>
      <c r="T6" s="85" t="s">
        <v>21</v>
      </c>
      <c r="U6" s="85" t="s">
        <v>13</v>
      </c>
      <c r="V6" s="1042"/>
      <c r="W6" s="63" t="s">
        <v>13</v>
      </c>
      <c r="X6" s="63" t="s">
        <v>14</v>
      </c>
      <c r="Y6" s="63" t="s">
        <v>79</v>
      </c>
      <c r="Z6" s="63" t="s">
        <v>15</v>
      </c>
      <c r="AA6" s="63" t="s">
        <v>16</v>
      </c>
      <c r="AB6" s="63" t="s">
        <v>17</v>
      </c>
      <c r="AC6" s="63" t="s">
        <v>27</v>
      </c>
      <c r="AD6" s="63" t="s">
        <v>20</v>
      </c>
      <c r="AE6" s="63" t="s">
        <v>28</v>
      </c>
      <c r="AF6" s="63" t="s">
        <v>120</v>
      </c>
      <c r="AG6" s="63" t="s">
        <v>101</v>
      </c>
      <c r="AH6" s="63" t="s">
        <v>13</v>
      </c>
      <c r="AI6" s="63" t="s">
        <v>21</v>
      </c>
      <c r="AJ6" s="1040"/>
      <c r="AK6" s="1058"/>
    </row>
    <row r="7" spans="1:37" ht="54.75" customHeight="1" thickBot="1">
      <c r="A7" s="77" t="s">
        <v>29</v>
      </c>
      <c r="B7" s="65">
        <f>SUM(C7:G7)</f>
        <v>1359172</v>
      </c>
      <c r="C7" s="66">
        <f>'o후원금(법인)세부내역'!C9</f>
        <v>938431</v>
      </c>
      <c r="D7" s="66"/>
      <c r="E7" s="66"/>
      <c r="F7" s="66">
        <f>'o후원금(법인)세부내역'!C5</f>
        <v>420000</v>
      </c>
      <c r="G7" s="67">
        <f>'o후원금(법인)세부내역'!C7</f>
        <v>741</v>
      </c>
      <c r="H7" s="68">
        <f>V7+AH7</f>
        <v>945049</v>
      </c>
      <c r="I7" s="69"/>
      <c r="J7" s="69">
        <f>SUM(K7)</f>
        <v>0</v>
      </c>
      <c r="K7" s="69">
        <f>SUM(M7+S7)</f>
        <v>0</v>
      </c>
      <c r="L7" s="69"/>
      <c r="M7" s="69"/>
      <c r="N7" s="69"/>
      <c r="O7" s="69"/>
      <c r="P7" s="69"/>
      <c r="Q7" s="69"/>
      <c r="R7" s="69">
        <v>21862767</v>
      </c>
      <c r="S7" s="69"/>
      <c r="T7" s="125"/>
      <c r="U7" s="126"/>
      <c r="V7" s="70">
        <f>W7</f>
        <v>945049</v>
      </c>
      <c r="W7" s="69">
        <f>Y7+Z7+AB7+AD7+AE7+AG7+AF7</f>
        <v>945049</v>
      </c>
      <c r="X7" s="69"/>
      <c r="Y7" s="69">
        <f>'o후원금(법인)세부내역'!C14</f>
        <v>945049</v>
      </c>
      <c r="Z7" s="69">
        <f>'o후원금(법인)세부내역'!C19</f>
        <v>0</v>
      </c>
      <c r="AA7" s="69"/>
      <c r="AB7" s="69">
        <v>0</v>
      </c>
      <c r="AC7" s="69"/>
      <c r="AD7" s="69">
        <v>0</v>
      </c>
      <c r="AE7" s="69">
        <v>0</v>
      </c>
      <c r="AF7" s="69">
        <f>'o후원금(법인)세부내역'!C27</f>
        <v>0</v>
      </c>
      <c r="AG7" s="69">
        <f>'o후원금(법인)세부내역'!H30</f>
        <v>0</v>
      </c>
      <c r="AH7" s="69">
        <v>0</v>
      </c>
      <c r="AI7" s="69"/>
      <c r="AJ7" s="67"/>
      <c r="AK7" s="127">
        <f>SUM(B7-H7)</f>
        <v>414123</v>
      </c>
    </row>
    <row r="8" spans="1:37" ht="30.75" customHeight="1" thickBot="1">
      <c r="A8" s="7" t="s">
        <v>23</v>
      </c>
      <c r="B8" s="1090">
        <f>B7</f>
        <v>1359172</v>
      </c>
      <c r="C8" s="1091"/>
      <c r="D8" s="1091"/>
      <c r="E8" s="1091"/>
      <c r="F8" s="1091"/>
      <c r="G8" s="1092"/>
      <c r="H8" s="1078" t="s">
        <v>24</v>
      </c>
      <c r="I8" s="1079"/>
      <c r="J8" s="1079"/>
      <c r="K8" s="1079"/>
      <c r="L8" s="1079"/>
      <c r="M8" s="1079"/>
      <c r="N8" s="1079"/>
      <c r="O8" s="1079"/>
      <c r="P8" s="1079"/>
      <c r="Q8" s="1079"/>
      <c r="R8" s="1079"/>
      <c r="S8" s="1079"/>
      <c r="T8" s="1079"/>
      <c r="U8" s="1079"/>
      <c r="V8" s="1079"/>
      <c r="W8" s="1078">
        <f>H7</f>
        <v>945049</v>
      </c>
      <c r="X8" s="1079"/>
      <c r="Y8" s="1079"/>
      <c r="Z8" s="1079"/>
      <c r="AA8" s="1079"/>
      <c r="AB8" s="1079"/>
      <c r="AC8" s="1079"/>
      <c r="AD8" s="1079"/>
      <c r="AE8" s="1079"/>
      <c r="AF8" s="1079"/>
      <c r="AG8" s="1079"/>
      <c r="AH8" s="1080"/>
      <c r="AI8" s="72"/>
      <c r="AJ8" s="73"/>
      <c r="AK8" s="128">
        <f>B8-W8</f>
        <v>414123</v>
      </c>
    </row>
    <row r="9" spans="1:37" ht="30.75" customHeight="1">
      <c r="AJ9" s="130"/>
      <c r="AK9" s="131"/>
    </row>
    <row r="22" spans="1:37" hidden="1"/>
    <row r="23" spans="1:37" hidden="1"/>
    <row r="24" spans="1:37" ht="22.5" hidden="1" customHeight="1">
      <c r="A24" s="898" t="s">
        <v>94</v>
      </c>
      <c r="B24" s="898"/>
      <c r="C24" s="898"/>
      <c r="D24" s="898"/>
      <c r="E24" s="898"/>
      <c r="F24" s="898"/>
      <c r="G24" s="898"/>
      <c r="H24" s="898"/>
      <c r="I24" s="898"/>
      <c r="J24" s="898"/>
      <c r="K24" s="898"/>
      <c r="L24" s="898"/>
      <c r="M24" s="898"/>
      <c r="N24" s="898"/>
      <c r="O24" s="898"/>
      <c r="P24" s="898"/>
      <c r="Q24" s="898"/>
      <c r="R24" s="898"/>
      <c r="S24" s="898"/>
      <c r="T24" s="898"/>
      <c r="U24" s="898"/>
      <c r="V24" s="898"/>
      <c r="W24" s="898"/>
      <c r="X24" s="898"/>
      <c r="Y24" s="898"/>
      <c r="Z24" s="898"/>
      <c r="AA24" s="898"/>
      <c r="AB24" s="898"/>
      <c r="AC24" s="898"/>
      <c r="AD24" s="898"/>
      <c r="AE24" s="898"/>
      <c r="AF24" s="898"/>
      <c r="AG24" s="898"/>
      <c r="AH24" s="898"/>
      <c r="AI24" s="898"/>
      <c r="AJ24" s="898"/>
      <c r="AK24" s="898"/>
    </row>
    <row r="25" spans="1:37" ht="16.5" hidden="1" customHeight="1">
      <c r="A25" s="898"/>
      <c r="B25" s="898"/>
      <c r="C25" s="898"/>
      <c r="D25" s="898"/>
      <c r="E25" s="898"/>
      <c r="F25" s="898"/>
      <c r="G25" s="898"/>
      <c r="H25" s="898"/>
      <c r="I25" s="898"/>
      <c r="J25" s="898"/>
      <c r="K25" s="898"/>
      <c r="L25" s="898"/>
      <c r="M25" s="898"/>
      <c r="N25" s="898"/>
      <c r="O25" s="898"/>
      <c r="P25" s="898"/>
      <c r="Q25" s="898"/>
      <c r="R25" s="898"/>
      <c r="S25" s="898"/>
      <c r="T25" s="898"/>
      <c r="U25" s="898"/>
      <c r="V25" s="898"/>
      <c r="W25" s="898"/>
      <c r="X25" s="898"/>
      <c r="Y25" s="898"/>
      <c r="Z25" s="898"/>
      <c r="AA25" s="898"/>
      <c r="AB25" s="898"/>
      <c r="AC25" s="898"/>
      <c r="AD25" s="898"/>
      <c r="AE25" s="898"/>
      <c r="AF25" s="898"/>
      <c r="AG25" s="898"/>
      <c r="AH25" s="898"/>
      <c r="AI25" s="898"/>
      <c r="AJ25" s="898"/>
      <c r="AK25" s="898"/>
    </row>
    <row r="26" spans="1:37" ht="6" hidden="1" customHeight="1">
      <c r="A26" s="898"/>
      <c r="B26" s="898"/>
      <c r="C26" s="898"/>
      <c r="D26" s="898"/>
      <c r="E26" s="898"/>
      <c r="F26" s="898"/>
      <c r="G26" s="898"/>
      <c r="H26" s="898"/>
      <c r="I26" s="898"/>
      <c r="J26" s="898"/>
      <c r="K26" s="898"/>
      <c r="L26" s="898"/>
      <c r="M26" s="898"/>
      <c r="N26" s="898"/>
      <c r="O26" s="898"/>
      <c r="P26" s="898"/>
      <c r="Q26" s="898"/>
      <c r="R26" s="898"/>
      <c r="S26" s="898"/>
      <c r="T26" s="898"/>
      <c r="U26" s="898"/>
      <c r="V26" s="898"/>
      <c r="W26" s="898"/>
      <c r="X26" s="898"/>
      <c r="Y26" s="898"/>
      <c r="Z26" s="898"/>
      <c r="AA26" s="898"/>
      <c r="AB26" s="898"/>
      <c r="AC26" s="898"/>
      <c r="AD26" s="898"/>
      <c r="AE26" s="898"/>
      <c r="AF26" s="898"/>
      <c r="AG26" s="898"/>
      <c r="AH26" s="898"/>
      <c r="AI26" s="898"/>
      <c r="AJ26" s="898"/>
      <c r="AK26" s="898"/>
    </row>
    <row r="27" spans="1:37" ht="30.75" hidden="1" customHeight="1" thickBot="1">
      <c r="A27" s="1046" t="s">
        <v>0</v>
      </c>
      <c r="B27" s="1046"/>
      <c r="C27" s="1046"/>
      <c r="D27" s="1046"/>
      <c r="E27" s="1046"/>
      <c r="F27" s="1046"/>
      <c r="G27" s="1046"/>
      <c r="H27" s="1046"/>
      <c r="I27" s="1046"/>
      <c r="J27" s="1046"/>
      <c r="K27" s="1046"/>
      <c r="L27" s="1046"/>
      <c r="M27" s="1046"/>
      <c r="N27" s="1046"/>
      <c r="O27" s="1046"/>
      <c r="P27" s="1046"/>
      <c r="Q27" s="1046"/>
      <c r="R27" s="1046"/>
      <c r="S27" s="1046"/>
      <c r="T27" s="1046"/>
      <c r="U27" s="1046"/>
      <c r="V27" s="1046"/>
      <c r="W27" s="1046"/>
      <c r="X27" s="1046"/>
      <c r="Y27" s="1046"/>
      <c r="Z27" s="1046"/>
      <c r="AA27" s="1046"/>
      <c r="AB27" s="1046"/>
      <c r="AC27" s="1046"/>
      <c r="AD27" s="1046"/>
      <c r="AE27" s="1046"/>
      <c r="AF27" s="1046"/>
      <c r="AG27" s="1046"/>
      <c r="AH27" s="1046"/>
      <c r="AI27" s="1046"/>
      <c r="AJ27" s="1046"/>
      <c r="AK27" s="1046"/>
    </row>
    <row r="28" spans="1:37" ht="29.25" hidden="1" customHeight="1">
      <c r="A28" s="1081" t="s">
        <v>1</v>
      </c>
      <c r="B28" s="1084" t="s">
        <v>2</v>
      </c>
      <c r="C28" s="1085"/>
      <c r="D28" s="1085"/>
      <c r="E28" s="1085"/>
      <c r="F28" s="1085"/>
      <c r="G28" s="1086"/>
      <c r="H28" s="1087" t="s">
        <v>3</v>
      </c>
      <c r="I28" s="1088"/>
      <c r="J28" s="1088"/>
      <c r="K28" s="1088"/>
      <c r="L28" s="1088"/>
      <c r="M28" s="1088"/>
      <c r="N28" s="1088"/>
      <c r="O28" s="1088"/>
      <c r="P28" s="1088"/>
      <c r="Q28" s="1088"/>
      <c r="R28" s="1088"/>
      <c r="S28" s="1088"/>
      <c r="T28" s="1088"/>
      <c r="U28" s="1088"/>
      <c r="V28" s="1088"/>
      <c r="W28" s="1088"/>
      <c r="X28" s="1088"/>
      <c r="Y28" s="1088"/>
      <c r="Z28" s="1088"/>
      <c r="AA28" s="1088"/>
      <c r="AB28" s="1088"/>
      <c r="AC28" s="1088"/>
      <c r="AD28" s="1088"/>
      <c r="AE28" s="1088"/>
      <c r="AF28" s="1088"/>
      <c r="AG28" s="1088"/>
      <c r="AH28" s="1088"/>
      <c r="AI28" s="1088"/>
      <c r="AJ28" s="1089"/>
      <c r="AK28" s="1056" t="s">
        <v>4</v>
      </c>
    </row>
    <row r="29" spans="1:37" ht="29.25" hidden="1" customHeight="1">
      <c r="A29" s="1082"/>
      <c r="B29" s="1059" t="s">
        <v>5</v>
      </c>
      <c r="C29" s="1062" t="s">
        <v>6</v>
      </c>
      <c r="D29" s="1062" t="s">
        <v>7</v>
      </c>
      <c r="E29" s="1062" t="s">
        <v>8</v>
      </c>
      <c r="F29" s="1062" t="s">
        <v>9</v>
      </c>
      <c r="G29" s="1038" t="s">
        <v>10</v>
      </c>
      <c r="H29" s="1075" t="s">
        <v>5</v>
      </c>
      <c r="I29" s="1062" t="s">
        <v>7</v>
      </c>
      <c r="J29" s="1062" t="s">
        <v>8</v>
      </c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071" t="s">
        <v>9</v>
      </c>
      <c r="W29" s="1072"/>
      <c r="X29" s="1072"/>
      <c r="Y29" s="1072"/>
      <c r="Z29" s="1072"/>
      <c r="AA29" s="1072"/>
      <c r="AB29" s="1072"/>
      <c r="AC29" s="1072"/>
      <c r="AD29" s="1072"/>
      <c r="AE29" s="1072"/>
      <c r="AF29" s="1072"/>
      <c r="AG29" s="1072"/>
      <c r="AH29" s="1072"/>
      <c r="AI29" s="1073"/>
      <c r="AJ29" s="1038" t="s">
        <v>21</v>
      </c>
      <c r="AK29" s="1057"/>
    </row>
    <row r="30" spans="1:37" ht="24.75" hidden="1" customHeight="1">
      <c r="A30" s="1082"/>
      <c r="B30" s="1060"/>
      <c r="C30" s="1063"/>
      <c r="D30" s="1063"/>
      <c r="E30" s="1063"/>
      <c r="F30" s="1063"/>
      <c r="G30" s="1069"/>
      <c r="H30" s="1076"/>
      <c r="I30" s="1063"/>
      <c r="J30" s="106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041" t="s">
        <v>5</v>
      </c>
      <c r="W30" s="1043" t="s">
        <v>11</v>
      </c>
      <c r="X30" s="1044"/>
      <c r="Y30" s="1044"/>
      <c r="Z30" s="1044"/>
      <c r="AA30" s="1044"/>
      <c r="AB30" s="1044"/>
      <c r="AC30" s="1044"/>
      <c r="AD30" s="1044"/>
      <c r="AE30" s="86"/>
      <c r="AF30" s="147"/>
      <c r="AG30" s="86"/>
      <c r="AH30" s="1043" t="s">
        <v>12</v>
      </c>
      <c r="AI30" s="1045"/>
      <c r="AJ30" s="1039"/>
      <c r="AK30" s="1057"/>
    </row>
    <row r="31" spans="1:37" ht="24.75" hidden="1" customHeight="1" thickBot="1">
      <c r="A31" s="1083"/>
      <c r="B31" s="1061"/>
      <c r="C31" s="1064"/>
      <c r="D31" s="1064"/>
      <c r="E31" s="1064"/>
      <c r="F31" s="1064"/>
      <c r="G31" s="1070"/>
      <c r="H31" s="1077"/>
      <c r="I31" s="1064"/>
      <c r="J31" s="106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042"/>
      <c r="W31" s="63" t="s">
        <v>13</v>
      </c>
      <c r="X31" s="63" t="s">
        <v>14</v>
      </c>
      <c r="Y31" s="63"/>
      <c r="Z31" s="63" t="s">
        <v>15</v>
      </c>
      <c r="AA31" s="63" t="s">
        <v>16</v>
      </c>
      <c r="AB31" s="63" t="s">
        <v>17</v>
      </c>
      <c r="AC31" s="63" t="s">
        <v>27</v>
      </c>
      <c r="AD31" s="63" t="s">
        <v>19</v>
      </c>
      <c r="AE31" s="63" t="s">
        <v>21</v>
      </c>
      <c r="AF31" s="63"/>
      <c r="AG31" s="63"/>
      <c r="AH31" s="63" t="s">
        <v>13</v>
      </c>
      <c r="AI31" s="63" t="s">
        <v>21</v>
      </c>
      <c r="AJ31" s="1040"/>
      <c r="AK31" s="1058"/>
    </row>
    <row r="32" spans="1:37" ht="54.75" hidden="1" customHeight="1" thickBot="1">
      <c r="A32" s="64" t="s">
        <v>22</v>
      </c>
      <c r="B32" s="65">
        <f>SUM(C32:G32)</f>
        <v>46312167</v>
      </c>
      <c r="C32" s="66">
        <v>0</v>
      </c>
      <c r="D32" s="66"/>
      <c r="E32" s="66"/>
      <c r="F32" s="66">
        <v>27949400</v>
      </c>
      <c r="G32" s="67">
        <v>18362767</v>
      </c>
      <c r="H32" s="68">
        <f>V32</f>
        <v>41887767</v>
      </c>
      <c r="I32" s="66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66">
        <f>W32+AH32</f>
        <v>41887767</v>
      </c>
      <c r="W32" s="69">
        <f>SUM(X32:AD32)</f>
        <v>41887767</v>
      </c>
      <c r="X32" s="69">
        <v>41362767</v>
      </c>
      <c r="Y32" s="69"/>
      <c r="Z32" s="69"/>
      <c r="AA32" s="69">
        <v>525000</v>
      </c>
      <c r="AB32" s="69"/>
      <c r="AC32" s="69"/>
      <c r="AD32" s="69"/>
      <c r="AE32" s="69"/>
      <c r="AF32" s="69"/>
      <c r="AG32" s="69"/>
      <c r="AH32" s="69"/>
      <c r="AI32" s="69"/>
      <c r="AJ32" s="67"/>
      <c r="AK32" s="135">
        <f>B32-H32</f>
        <v>4424400</v>
      </c>
    </row>
    <row r="33" spans="1:37" ht="30.75" hidden="1" customHeight="1" thickBot="1">
      <c r="A33" s="7" t="s">
        <v>23</v>
      </c>
      <c r="B33" s="1093">
        <f>B32</f>
        <v>46312167</v>
      </c>
      <c r="C33" s="1094"/>
      <c r="D33" s="1094"/>
      <c r="E33" s="1094"/>
      <c r="F33" s="1094"/>
      <c r="G33" s="71"/>
      <c r="H33" s="867" t="s">
        <v>24</v>
      </c>
      <c r="I33" s="868"/>
      <c r="J33" s="868"/>
      <c r="K33" s="868"/>
      <c r="L33" s="868"/>
      <c r="M33" s="868"/>
      <c r="N33" s="868"/>
      <c r="O33" s="868"/>
      <c r="P33" s="868"/>
      <c r="Q33" s="868"/>
      <c r="R33" s="868"/>
      <c r="S33" s="868"/>
      <c r="T33" s="868"/>
      <c r="U33" s="868"/>
      <c r="V33" s="868"/>
      <c r="W33" s="869"/>
      <c r="X33" s="1093">
        <f>H32</f>
        <v>41887767</v>
      </c>
      <c r="Y33" s="1094"/>
      <c r="Z33" s="1094"/>
      <c r="AA33" s="1094"/>
      <c r="AB33" s="1094"/>
      <c r="AC33" s="1094"/>
      <c r="AD33" s="1094"/>
      <c r="AE33" s="1094"/>
      <c r="AF33" s="1094"/>
      <c r="AG33" s="1094"/>
      <c r="AH33" s="1094"/>
      <c r="AI33" s="1095"/>
      <c r="AJ33" s="73"/>
      <c r="AK33" s="136">
        <f>B33-X33</f>
        <v>4424400</v>
      </c>
    </row>
    <row r="34" spans="1:37" hidden="1"/>
    <row r="35" spans="1:37" hidden="1"/>
    <row r="36" spans="1:37" hidden="1"/>
    <row r="37" spans="1:37" hidden="1"/>
    <row r="38" spans="1:37" hidden="1"/>
    <row r="39" spans="1:37" hidden="1"/>
    <row r="40" spans="1:37" hidden="1"/>
    <row r="41" spans="1:37" hidden="1"/>
    <row r="42" spans="1:37" hidden="1"/>
    <row r="43" spans="1:37" hidden="1"/>
    <row r="44" spans="1:37" hidden="1"/>
    <row r="45" spans="1:37" hidden="1"/>
    <row r="46" spans="1:37" hidden="1"/>
    <row r="47" spans="1:37" hidden="1"/>
    <row r="48" spans="1:37" hidden="1"/>
    <row r="49" spans="1:37" hidden="1"/>
    <row r="50" spans="1:37" hidden="1"/>
    <row r="51" spans="1:37" hidden="1"/>
    <row r="52" spans="1:37" ht="22.5" hidden="1" customHeight="1">
      <c r="A52" s="898" t="s">
        <v>25</v>
      </c>
      <c r="B52" s="898"/>
      <c r="C52" s="898"/>
      <c r="D52" s="898"/>
      <c r="E52" s="898"/>
      <c r="F52" s="898"/>
      <c r="G52" s="898"/>
      <c r="H52" s="898"/>
      <c r="I52" s="898"/>
      <c r="J52" s="898"/>
      <c r="K52" s="898"/>
      <c r="L52" s="898"/>
      <c r="M52" s="898"/>
      <c r="N52" s="898"/>
      <c r="O52" s="898"/>
      <c r="P52" s="898"/>
      <c r="Q52" s="898"/>
      <c r="R52" s="898"/>
      <c r="S52" s="898"/>
      <c r="T52" s="898"/>
      <c r="U52" s="898"/>
      <c r="V52" s="898"/>
      <c r="W52" s="898"/>
      <c r="X52" s="898"/>
      <c r="Y52" s="898"/>
      <c r="Z52" s="898"/>
      <c r="AA52" s="898"/>
      <c r="AB52" s="898"/>
      <c r="AC52" s="898"/>
      <c r="AD52" s="898"/>
      <c r="AE52" s="898"/>
      <c r="AF52" s="898"/>
      <c r="AG52" s="898"/>
      <c r="AH52" s="898"/>
      <c r="AI52" s="898"/>
      <c r="AJ52" s="898"/>
      <c r="AK52" s="898"/>
    </row>
    <row r="53" spans="1:37" ht="16.5" hidden="1" customHeight="1">
      <c r="A53" s="898"/>
      <c r="B53" s="898"/>
      <c r="C53" s="898"/>
      <c r="D53" s="898"/>
      <c r="E53" s="898"/>
      <c r="F53" s="898"/>
      <c r="G53" s="898"/>
      <c r="H53" s="898"/>
      <c r="I53" s="898"/>
      <c r="J53" s="898"/>
      <c r="K53" s="898"/>
      <c r="L53" s="898"/>
      <c r="M53" s="898"/>
      <c r="N53" s="898"/>
      <c r="O53" s="898"/>
      <c r="P53" s="898"/>
      <c r="Q53" s="898"/>
      <c r="R53" s="898"/>
      <c r="S53" s="898"/>
      <c r="T53" s="898"/>
      <c r="U53" s="898"/>
      <c r="V53" s="898"/>
      <c r="W53" s="898"/>
      <c r="X53" s="898"/>
      <c r="Y53" s="898"/>
      <c r="Z53" s="898"/>
      <c r="AA53" s="898"/>
      <c r="AB53" s="898"/>
      <c r="AC53" s="898"/>
      <c r="AD53" s="898"/>
      <c r="AE53" s="898"/>
      <c r="AF53" s="898"/>
      <c r="AG53" s="898"/>
      <c r="AH53" s="898"/>
      <c r="AI53" s="898"/>
      <c r="AJ53" s="898"/>
      <c r="AK53" s="898"/>
    </row>
    <row r="54" spans="1:37" ht="6" hidden="1" customHeight="1">
      <c r="A54" s="898"/>
      <c r="B54" s="898"/>
      <c r="C54" s="898"/>
      <c r="D54" s="898"/>
      <c r="E54" s="898"/>
      <c r="F54" s="898"/>
      <c r="G54" s="898"/>
      <c r="H54" s="898"/>
      <c r="I54" s="898"/>
      <c r="J54" s="898"/>
      <c r="K54" s="898"/>
      <c r="L54" s="898"/>
      <c r="M54" s="898"/>
      <c r="N54" s="898"/>
      <c r="O54" s="898"/>
      <c r="P54" s="898"/>
      <c r="Q54" s="898"/>
      <c r="R54" s="898"/>
      <c r="S54" s="898"/>
      <c r="T54" s="898"/>
      <c r="U54" s="898"/>
      <c r="V54" s="898"/>
      <c r="W54" s="898"/>
      <c r="X54" s="898"/>
      <c r="Y54" s="898"/>
      <c r="Z54" s="898"/>
      <c r="AA54" s="898"/>
      <c r="AB54" s="898"/>
      <c r="AC54" s="898"/>
      <c r="AD54" s="898"/>
      <c r="AE54" s="898"/>
      <c r="AF54" s="898"/>
      <c r="AG54" s="898"/>
      <c r="AH54" s="898"/>
      <c r="AI54" s="898"/>
      <c r="AJ54" s="898"/>
      <c r="AK54" s="898"/>
    </row>
    <row r="55" spans="1:37" ht="30.75" hidden="1" customHeight="1" thickBot="1">
      <c r="A55" s="1046" t="s">
        <v>0</v>
      </c>
      <c r="B55" s="1046"/>
      <c r="C55" s="1046"/>
      <c r="D55" s="1046"/>
      <c r="E55" s="1046"/>
      <c r="F55" s="1046"/>
      <c r="G55" s="1046"/>
      <c r="H55" s="1046"/>
      <c r="I55" s="1046"/>
      <c r="J55" s="1046"/>
      <c r="K55" s="1046"/>
      <c r="L55" s="1046"/>
      <c r="M55" s="1046"/>
      <c r="N55" s="1046"/>
      <c r="O55" s="1046"/>
      <c r="P55" s="1046"/>
      <c r="Q55" s="1046"/>
      <c r="R55" s="1046"/>
      <c r="S55" s="1046"/>
      <c r="T55" s="1046"/>
      <c r="U55" s="1046"/>
      <c r="V55" s="1046"/>
      <c r="W55" s="1046"/>
      <c r="X55" s="1046"/>
      <c r="Y55" s="1046"/>
      <c r="Z55" s="1046"/>
      <c r="AA55" s="1046"/>
      <c r="AB55" s="1046"/>
      <c r="AC55" s="1046"/>
      <c r="AD55" s="1046"/>
      <c r="AE55" s="1046"/>
      <c r="AF55" s="1046"/>
      <c r="AG55" s="1046"/>
      <c r="AH55" s="1046"/>
      <c r="AI55" s="1046"/>
      <c r="AJ55" s="1046"/>
      <c r="AK55" s="1046"/>
    </row>
    <row r="56" spans="1:37" ht="29.25" hidden="1" customHeight="1">
      <c r="A56" s="1081" t="s">
        <v>26</v>
      </c>
      <c r="B56" s="1084" t="s">
        <v>2</v>
      </c>
      <c r="C56" s="1085"/>
      <c r="D56" s="1085"/>
      <c r="E56" s="1085"/>
      <c r="F56" s="1085"/>
      <c r="G56" s="1086"/>
      <c r="H56" s="1087" t="s">
        <v>3</v>
      </c>
      <c r="I56" s="1088"/>
      <c r="J56" s="1088"/>
      <c r="K56" s="1088"/>
      <c r="L56" s="1088"/>
      <c r="M56" s="1088"/>
      <c r="N56" s="1088"/>
      <c r="O56" s="1088"/>
      <c r="P56" s="1088"/>
      <c r="Q56" s="1088"/>
      <c r="R56" s="1088"/>
      <c r="S56" s="1088"/>
      <c r="T56" s="1088"/>
      <c r="U56" s="1088"/>
      <c r="V56" s="1088"/>
      <c r="W56" s="1088"/>
      <c r="X56" s="1088"/>
      <c r="Y56" s="1088"/>
      <c r="Z56" s="1088"/>
      <c r="AA56" s="1088"/>
      <c r="AB56" s="1088"/>
      <c r="AC56" s="1088"/>
      <c r="AD56" s="1088"/>
      <c r="AE56" s="1088"/>
      <c r="AF56" s="1088"/>
      <c r="AG56" s="1088"/>
      <c r="AH56" s="1088"/>
      <c r="AI56" s="1088"/>
      <c r="AJ56" s="1089"/>
      <c r="AK56" s="1056" t="s">
        <v>4</v>
      </c>
    </row>
    <row r="57" spans="1:37" ht="29.25" hidden="1" customHeight="1">
      <c r="A57" s="1082"/>
      <c r="B57" s="1059" t="s">
        <v>5</v>
      </c>
      <c r="C57" s="1062" t="s">
        <v>6</v>
      </c>
      <c r="D57" s="1062" t="s">
        <v>7</v>
      </c>
      <c r="E57" s="1062" t="s">
        <v>8</v>
      </c>
      <c r="F57" s="1062" t="s">
        <v>9</v>
      </c>
      <c r="G57" s="1068" t="s">
        <v>21</v>
      </c>
      <c r="H57" s="1075" t="s">
        <v>5</v>
      </c>
      <c r="I57" s="1062" t="s">
        <v>7</v>
      </c>
      <c r="J57" s="1062" t="s">
        <v>8</v>
      </c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071" t="s">
        <v>9</v>
      </c>
      <c r="W57" s="1072"/>
      <c r="X57" s="1072"/>
      <c r="Y57" s="1072"/>
      <c r="Z57" s="1072"/>
      <c r="AA57" s="1072"/>
      <c r="AB57" s="1072"/>
      <c r="AC57" s="1072"/>
      <c r="AD57" s="1072"/>
      <c r="AE57" s="1072"/>
      <c r="AF57" s="1072"/>
      <c r="AG57" s="1072"/>
      <c r="AH57" s="1072"/>
      <c r="AI57" s="1073"/>
      <c r="AJ57" s="1038" t="s">
        <v>21</v>
      </c>
      <c r="AK57" s="1057"/>
    </row>
    <row r="58" spans="1:37" ht="24.75" hidden="1" customHeight="1">
      <c r="A58" s="1082"/>
      <c r="B58" s="1060"/>
      <c r="C58" s="1063"/>
      <c r="D58" s="1063"/>
      <c r="E58" s="1063"/>
      <c r="F58" s="1063"/>
      <c r="G58" s="1069"/>
      <c r="H58" s="1076"/>
      <c r="I58" s="1063"/>
      <c r="J58" s="106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041" t="s">
        <v>5</v>
      </c>
      <c r="W58" s="1043" t="s">
        <v>11</v>
      </c>
      <c r="X58" s="1044"/>
      <c r="Y58" s="1044"/>
      <c r="Z58" s="1044"/>
      <c r="AA58" s="1044"/>
      <c r="AB58" s="1044"/>
      <c r="AC58" s="1044"/>
      <c r="AD58" s="1044"/>
      <c r="AE58" s="86"/>
      <c r="AF58" s="147"/>
      <c r="AG58" s="86"/>
      <c r="AH58" s="1043" t="s">
        <v>12</v>
      </c>
      <c r="AI58" s="1045"/>
      <c r="AJ58" s="1039"/>
      <c r="AK58" s="1057"/>
    </row>
    <row r="59" spans="1:37" ht="24.75" hidden="1" customHeight="1" thickBot="1">
      <c r="A59" s="1083"/>
      <c r="B59" s="1061"/>
      <c r="C59" s="1064"/>
      <c r="D59" s="1064"/>
      <c r="E59" s="1064"/>
      <c r="F59" s="1064"/>
      <c r="G59" s="1070"/>
      <c r="H59" s="1077"/>
      <c r="I59" s="1064"/>
      <c r="J59" s="106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042"/>
      <c r="W59" s="63" t="s">
        <v>13</v>
      </c>
      <c r="X59" s="63" t="s">
        <v>14</v>
      </c>
      <c r="Y59" s="63"/>
      <c r="Z59" s="63" t="s">
        <v>15</v>
      </c>
      <c r="AA59" s="63" t="s">
        <v>16</v>
      </c>
      <c r="AB59" s="63" t="s">
        <v>17</v>
      </c>
      <c r="AC59" s="63" t="s">
        <v>27</v>
      </c>
      <c r="AD59" s="63" t="s">
        <v>19</v>
      </c>
      <c r="AE59" s="63" t="s">
        <v>28</v>
      </c>
      <c r="AF59" s="63"/>
      <c r="AG59" s="63"/>
      <c r="AH59" s="63" t="s">
        <v>13</v>
      </c>
      <c r="AI59" s="63" t="s">
        <v>21</v>
      </c>
      <c r="AJ59" s="1040"/>
      <c r="AK59" s="1058"/>
    </row>
    <row r="60" spans="1:37" ht="54.75" hidden="1" customHeight="1" thickBot="1">
      <c r="A60" s="64" t="s">
        <v>29</v>
      </c>
      <c r="B60" s="65">
        <f>C60+F60</f>
        <v>2859927</v>
      </c>
      <c r="C60" s="66"/>
      <c r="D60" s="66"/>
      <c r="E60" s="66"/>
      <c r="F60" s="66">
        <v>2859927</v>
      </c>
      <c r="G60" s="67"/>
      <c r="H60" s="68">
        <f>V60</f>
        <v>66770</v>
      </c>
      <c r="I60" s="66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66">
        <f>W60+AH60</f>
        <v>66770</v>
      </c>
      <c r="W60" s="69">
        <f>SUM(X60:AE60)</f>
        <v>66770</v>
      </c>
      <c r="X60" s="69">
        <v>0</v>
      </c>
      <c r="Y60" s="69"/>
      <c r="Z60" s="69">
        <v>66770</v>
      </c>
      <c r="AA60" s="69"/>
      <c r="AB60" s="69"/>
      <c r="AC60" s="69"/>
      <c r="AD60" s="69"/>
      <c r="AE60" s="69"/>
      <c r="AF60" s="69"/>
      <c r="AG60" s="69"/>
      <c r="AH60" s="69"/>
      <c r="AI60" s="69"/>
      <c r="AJ60" s="67"/>
      <c r="AK60" s="135">
        <f>B60-H60</f>
        <v>2793157</v>
      </c>
    </row>
    <row r="61" spans="1:37" ht="30.75" hidden="1" customHeight="1" thickBot="1">
      <c r="A61" s="7" t="s">
        <v>23</v>
      </c>
      <c r="B61" s="1093">
        <f>B60</f>
        <v>2859927</v>
      </c>
      <c r="C61" s="1094"/>
      <c r="D61" s="1094"/>
      <c r="E61" s="1094"/>
      <c r="F61" s="1094"/>
      <c r="G61" s="71"/>
      <c r="H61" s="867" t="s">
        <v>24</v>
      </c>
      <c r="I61" s="868"/>
      <c r="J61" s="868"/>
      <c r="K61" s="868"/>
      <c r="L61" s="868"/>
      <c r="M61" s="868"/>
      <c r="N61" s="868"/>
      <c r="O61" s="868"/>
      <c r="P61" s="868"/>
      <c r="Q61" s="868"/>
      <c r="R61" s="868"/>
      <c r="S61" s="868"/>
      <c r="T61" s="868"/>
      <c r="U61" s="868"/>
      <c r="V61" s="868"/>
      <c r="W61" s="869"/>
      <c r="X61" s="1093">
        <f>H60</f>
        <v>66770</v>
      </c>
      <c r="Y61" s="1094"/>
      <c r="Z61" s="1094"/>
      <c r="AA61" s="1094"/>
      <c r="AB61" s="1094"/>
      <c r="AC61" s="1094"/>
      <c r="AD61" s="1094"/>
      <c r="AE61" s="1094"/>
      <c r="AF61" s="1094"/>
      <c r="AG61" s="1094"/>
      <c r="AH61" s="1094"/>
      <c r="AI61" s="1095"/>
      <c r="AJ61" s="73"/>
      <c r="AK61" s="136">
        <f>B61-X61</f>
        <v>2793157</v>
      </c>
    </row>
    <row r="62" spans="1:37" ht="30.75" hidden="1" customHeight="1">
      <c r="AJ62" s="130"/>
      <c r="AK62" s="131"/>
    </row>
    <row r="63" spans="1:37" ht="36" hidden="1" customHeight="1"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8" t="s">
        <v>30</v>
      </c>
      <c r="W63" s="139"/>
      <c r="X63" s="139"/>
      <c r="Y63" s="139"/>
      <c r="Z63" s="139"/>
      <c r="AA63" s="139"/>
      <c r="AB63" s="139"/>
      <c r="AC63" s="139"/>
      <c r="AD63" s="139"/>
      <c r="AE63" s="139"/>
      <c r="AF63" s="139"/>
      <c r="AG63" s="139"/>
      <c r="AH63" s="139"/>
      <c r="AI63" s="139"/>
      <c r="AJ63" s="140"/>
      <c r="AK63" s="76" t="e">
        <f>#REF!+AK61</f>
        <v>#REF!</v>
      </c>
    </row>
    <row r="64" spans="1:37" hidden="1">
      <c r="AJ64" s="130"/>
      <c r="AK64" s="130"/>
    </row>
    <row r="65" spans="9:37" ht="30.75" hidden="1" customHeight="1">
      <c r="AJ65" s="130"/>
      <c r="AK65" s="131"/>
    </row>
    <row r="66" spans="9:37" ht="36" hidden="1" customHeight="1"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8" t="s">
        <v>30</v>
      </c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40"/>
      <c r="AK66" s="76" t="e">
        <f>#REF!+#REF!</f>
        <v>#REF!</v>
      </c>
    </row>
  </sheetData>
  <mergeCells count="71">
    <mergeCell ref="B8:G8"/>
    <mergeCell ref="B61:F61"/>
    <mergeCell ref="H61:W61"/>
    <mergeCell ref="X61:AI61"/>
    <mergeCell ref="I57:I59"/>
    <mergeCell ref="J57:J59"/>
    <mergeCell ref="V57:AI57"/>
    <mergeCell ref="B33:F33"/>
    <mergeCell ref="H33:W33"/>
    <mergeCell ref="X33:AI33"/>
    <mergeCell ref="A52:AK54"/>
    <mergeCell ref="A55:AK55"/>
    <mergeCell ref="A56:A59"/>
    <mergeCell ref="B56:G56"/>
    <mergeCell ref="H56:AJ56"/>
    <mergeCell ref="AK56:AK59"/>
    <mergeCell ref="B57:B59"/>
    <mergeCell ref="AJ57:AJ59"/>
    <mergeCell ref="V58:V59"/>
    <mergeCell ref="W58:AD58"/>
    <mergeCell ref="AH58:AI58"/>
    <mergeCell ref="C57:C59"/>
    <mergeCell ref="D57:D59"/>
    <mergeCell ref="E57:E59"/>
    <mergeCell ref="F57:F59"/>
    <mergeCell ref="G57:G59"/>
    <mergeCell ref="H57:H59"/>
    <mergeCell ref="J29:J31"/>
    <mergeCell ref="V29:AI29"/>
    <mergeCell ref="AJ29:AJ31"/>
    <mergeCell ref="V30:V31"/>
    <mergeCell ref="W30:AD30"/>
    <mergeCell ref="AH30:AI30"/>
    <mergeCell ref="H29:H31"/>
    <mergeCell ref="H8:V8"/>
    <mergeCell ref="W8:AH8"/>
    <mergeCell ref="A24:AK26"/>
    <mergeCell ref="A27:AK27"/>
    <mergeCell ref="A28:A31"/>
    <mergeCell ref="B28:G28"/>
    <mergeCell ref="H28:AJ28"/>
    <mergeCell ref="AK28:AK31"/>
    <mergeCell ref="B29:B31"/>
    <mergeCell ref="C29:C31"/>
    <mergeCell ref="D29:D31"/>
    <mergeCell ref="E29:E31"/>
    <mergeCell ref="F29:F31"/>
    <mergeCell ref="G29:G31"/>
    <mergeCell ref="I29:I31"/>
    <mergeCell ref="A1:AK1"/>
    <mergeCell ref="A2:AK2"/>
    <mergeCell ref="A3:A6"/>
    <mergeCell ref="B3:G3"/>
    <mergeCell ref="H3:AJ3"/>
    <mergeCell ref="AK3:AK6"/>
    <mergeCell ref="B4:B6"/>
    <mergeCell ref="C4:C6"/>
    <mergeCell ref="D4:D6"/>
    <mergeCell ref="E4:E6"/>
    <mergeCell ref="F4:F6"/>
    <mergeCell ref="G4:G6"/>
    <mergeCell ref="V4:AI4"/>
    <mergeCell ref="J5:J6"/>
    <mergeCell ref="H4:H6"/>
    <mergeCell ref="I4:I6"/>
    <mergeCell ref="J4:U4"/>
    <mergeCell ref="AJ4:AJ6"/>
    <mergeCell ref="K5:T5"/>
    <mergeCell ref="V5:V6"/>
    <mergeCell ref="W5:AD5"/>
    <mergeCell ref="AH5:AI5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6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W33"/>
  <sheetViews>
    <sheetView zoomScaleNormal="100" zoomScaleSheetLayoutView="90" workbookViewId="0">
      <selection activeCell="R11" sqref="R11"/>
    </sheetView>
  </sheetViews>
  <sheetFormatPr defaultRowHeight="16.5"/>
  <cols>
    <col min="1" max="1" width="8.625" style="78" customWidth="1"/>
    <col min="2" max="2" width="9.5" style="78" customWidth="1"/>
    <col min="3" max="3" width="12.75" style="141" customWidth="1"/>
    <col min="4" max="9" width="12.375" style="141" customWidth="1"/>
    <col min="10" max="15" width="10.375" style="141" customWidth="1"/>
    <col min="18" max="18" width="10.5" bestFit="1" customWidth="1"/>
  </cols>
  <sheetData>
    <row r="1" spans="1:23" ht="36" customHeight="1">
      <c r="A1" s="1096" t="s">
        <v>713</v>
      </c>
      <c r="B1" s="1096"/>
      <c r="C1" s="1096"/>
      <c r="D1" s="1096"/>
      <c r="E1" s="1096"/>
      <c r="F1" s="1096"/>
      <c r="G1" s="1096"/>
      <c r="H1" s="1096"/>
      <c r="I1" s="1096"/>
      <c r="J1" s="1096"/>
      <c r="K1" s="1096"/>
      <c r="L1" s="1096"/>
      <c r="M1" s="1096"/>
      <c r="N1" s="1096"/>
      <c r="O1" s="1096"/>
      <c r="P1" s="45"/>
      <c r="Q1" s="45"/>
      <c r="R1" s="45"/>
      <c r="S1" s="45"/>
      <c r="T1" s="45"/>
      <c r="U1" s="45"/>
      <c r="V1" s="45"/>
      <c r="W1" s="45"/>
    </row>
    <row r="2" spans="1:23" ht="23.25" thickBot="1">
      <c r="A2" s="1108" t="s">
        <v>31</v>
      </c>
      <c r="B2" s="1108"/>
      <c r="C2" s="89"/>
      <c r="D2" s="89"/>
      <c r="E2" s="89"/>
      <c r="F2" s="89"/>
      <c r="G2" s="89"/>
      <c r="H2" s="89"/>
      <c r="I2" s="89"/>
      <c r="J2" s="89"/>
      <c r="K2" s="89"/>
      <c r="L2" s="89"/>
      <c r="M2" s="1105" t="s">
        <v>32</v>
      </c>
      <c r="N2" s="1105"/>
      <c r="O2" s="1105"/>
      <c r="P2" s="13"/>
      <c r="Q2" s="13"/>
      <c r="R2" s="13"/>
      <c r="S2" s="13"/>
      <c r="T2" s="13"/>
      <c r="U2" s="13"/>
      <c r="V2" s="13"/>
      <c r="W2" s="13"/>
    </row>
    <row r="3" spans="1:23" ht="21" customHeight="1" thickBot="1">
      <c r="A3" s="937" t="s">
        <v>33</v>
      </c>
      <c r="B3" s="938"/>
      <c r="C3" s="154" t="s">
        <v>34</v>
      </c>
      <c r="D3" s="154">
        <v>1</v>
      </c>
      <c r="E3" s="154">
        <v>2</v>
      </c>
      <c r="F3" s="154">
        <v>3</v>
      </c>
      <c r="G3" s="154">
        <v>4</v>
      </c>
      <c r="H3" s="154">
        <v>5</v>
      </c>
      <c r="I3" s="154">
        <v>6</v>
      </c>
      <c r="J3" s="154">
        <v>7</v>
      </c>
      <c r="K3" s="154">
        <v>8</v>
      </c>
      <c r="L3" s="154">
        <v>9</v>
      </c>
      <c r="M3" s="154">
        <v>10</v>
      </c>
      <c r="N3" s="154">
        <v>11</v>
      </c>
      <c r="O3" s="155">
        <v>12</v>
      </c>
    </row>
    <row r="4" spans="1:23" ht="17.25" customHeight="1">
      <c r="A4" s="942" t="s">
        <v>710</v>
      </c>
      <c r="B4" s="177" t="s">
        <v>35</v>
      </c>
      <c r="C4" s="158">
        <f>SUM(D4:O4)</f>
        <v>420741</v>
      </c>
      <c r="D4" s="182">
        <f t="shared" ref="D4:O4" si="0">SUM(D5:D7)</f>
        <v>35000</v>
      </c>
      <c r="E4" s="182">
        <f t="shared" si="0"/>
        <v>35000</v>
      </c>
      <c r="F4" s="182">
        <f t="shared" si="0"/>
        <v>35000</v>
      </c>
      <c r="G4" s="182">
        <f t="shared" si="0"/>
        <v>35000</v>
      </c>
      <c r="H4" s="182">
        <f t="shared" si="0"/>
        <v>35000</v>
      </c>
      <c r="I4" s="182">
        <f t="shared" si="0"/>
        <v>35502</v>
      </c>
      <c r="J4" s="182">
        <f t="shared" si="0"/>
        <v>35000</v>
      </c>
      <c r="K4" s="182">
        <f t="shared" si="0"/>
        <v>35000</v>
      </c>
      <c r="L4" s="182">
        <f t="shared" si="0"/>
        <v>35000</v>
      </c>
      <c r="M4" s="182">
        <f t="shared" si="0"/>
        <v>35000</v>
      </c>
      <c r="N4" s="182">
        <f t="shared" si="0"/>
        <v>35000</v>
      </c>
      <c r="O4" s="732">
        <f t="shared" si="0"/>
        <v>35239</v>
      </c>
    </row>
    <row r="5" spans="1:23">
      <c r="A5" s="943"/>
      <c r="B5" s="178" t="s">
        <v>36</v>
      </c>
      <c r="C5" s="159">
        <f>SUM(D5:O5)</f>
        <v>420000</v>
      </c>
      <c r="D5" s="47">
        <v>35000</v>
      </c>
      <c r="E5" s="47">
        <v>35000</v>
      </c>
      <c r="F5" s="47">
        <v>35000</v>
      </c>
      <c r="G5" s="47">
        <v>35000</v>
      </c>
      <c r="H5" s="47">
        <v>35000</v>
      </c>
      <c r="I5" s="47">
        <v>35000</v>
      </c>
      <c r="J5" s="47">
        <v>35000</v>
      </c>
      <c r="K5" s="47">
        <v>35000</v>
      </c>
      <c r="L5" s="47">
        <v>35000</v>
      </c>
      <c r="M5" s="47">
        <v>35000</v>
      </c>
      <c r="N5" s="47">
        <v>35000</v>
      </c>
      <c r="O5" s="183">
        <v>35000</v>
      </c>
    </row>
    <row r="6" spans="1:23">
      <c r="A6" s="944"/>
      <c r="B6" s="179" t="s">
        <v>106</v>
      </c>
      <c r="C6" s="184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185"/>
    </row>
    <row r="7" spans="1:23" ht="17.25" thickBot="1">
      <c r="A7" s="945"/>
      <c r="B7" s="180" t="s">
        <v>105</v>
      </c>
      <c r="C7" s="161">
        <f>SUM(D7:O7)</f>
        <v>741</v>
      </c>
      <c r="D7" s="162"/>
      <c r="E7" s="162"/>
      <c r="F7" s="162"/>
      <c r="G7" s="162"/>
      <c r="H7" s="162"/>
      <c r="I7" s="162">
        <v>502</v>
      </c>
      <c r="J7" s="162"/>
      <c r="K7" s="162"/>
      <c r="L7" s="162"/>
      <c r="M7" s="162"/>
      <c r="N7" s="162"/>
      <c r="O7" s="186">
        <v>239</v>
      </c>
    </row>
    <row r="8" spans="1:23">
      <c r="A8" s="946" t="s">
        <v>714</v>
      </c>
      <c r="B8" s="181" t="s">
        <v>35</v>
      </c>
      <c r="C8" s="163">
        <f>SUM(C9:C10)</f>
        <v>938431</v>
      </c>
      <c r="D8" s="949"/>
      <c r="E8" s="950"/>
      <c r="F8" s="950"/>
      <c r="G8" s="950"/>
      <c r="H8" s="950"/>
      <c r="I8" s="950"/>
      <c r="J8" s="950"/>
      <c r="K8" s="950"/>
      <c r="L8" s="950"/>
      <c r="M8" s="950"/>
      <c r="N8" s="950"/>
      <c r="O8" s="951"/>
    </row>
    <row r="9" spans="1:23" ht="17.25" customHeight="1">
      <c r="A9" s="947"/>
      <c r="B9" s="178" t="s">
        <v>36</v>
      </c>
      <c r="C9" s="164">
        <v>938431</v>
      </c>
      <c r="D9" s="949"/>
      <c r="E9" s="950"/>
      <c r="F9" s="950"/>
      <c r="G9" s="950"/>
      <c r="H9" s="950"/>
      <c r="I9" s="950"/>
      <c r="J9" s="950"/>
      <c r="K9" s="950"/>
      <c r="L9" s="950"/>
      <c r="M9" s="950"/>
      <c r="N9" s="950"/>
      <c r="O9" s="951"/>
    </row>
    <row r="10" spans="1:23" ht="17.25" thickBot="1">
      <c r="A10" s="948"/>
      <c r="B10" s="179" t="s">
        <v>37</v>
      </c>
      <c r="C10" s="160"/>
      <c r="D10" s="949"/>
      <c r="E10" s="950"/>
      <c r="F10" s="950"/>
      <c r="G10" s="950"/>
      <c r="H10" s="950"/>
      <c r="I10" s="950"/>
      <c r="J10" s="950"/>
      <c r="K10" s="950"/>
      <c r="L10" s="950"/>
      <c r="M10" s="950"/>
      <c r="N10" s="950"/>
      <c r="O10" s="951"/>
    </row>
    <row r="11" spans="1:23" ht="17.25" thickBot="1">
      <c r="A11" s="955" t="s">
        <v>38</v>
      </c>
      <c r="B11" s="956"/>
      <c r="C11" s="165">
        <f>SUM(C4+C8)</f>
        <v>1359172</v>
      </c>
      <c r="D11" s="952"/>
      <c r="E11" s="953"/>
      <c r="F11" s="953"/>
      <c r="G11" s="953"/>
      <c r="H11" s="953"/>
      <c r="I11" s="953"/>
      <c r="J11" s="953"/>
      <c r="K11" s="953"/>
      <c r="L11" s="953"/>
      <c r="M11" s="953"/>
      <c r="N11" s="953"/>
      <c r="O11" s="954"/>
    </row>
    <row r="12" spans="1:23" ht="23.25" customHeight="1" thickBot="1">
      <c r="A12" s="1103" t="s">
        <v>39</v>
      </c>
      <c r="B12" s="1104"/>
      <c r="C12" s="451"/>
      <c r="D12" s="451"/>
      <c r="E12" s="451"/>
      <c r="F12" s="451"/>
      <c r="G12" s="451"/>
      <c r="H12" s="451"/>
      <c r="I12" s="451"/>
      <c r="J12" s="451"/>
      <c r="K12" s="451"/>
      <c r="L12" s="451"/>
      <c r="M12" s="1106" t="s">
        <v>32</v>
      </c>
      <c r="N12" s="1106"/>
      <c r="O12" s="1107"/>
    </row>
    <row r="13" spans="1:23" ht="21" customHeight="1" thickBot="1">
      <c r="A13" s="1097" t="s">
        <v>33</v>
      </c>
      <c r="B13" s="1098"/>
      <c r="C13" s="14" t="s">
        <v>34</v>
      </c>
      <c r="D13" s="14">
        <v>1</v>
      </c>
      <c r="E13" s="14">
        <v>2</v>
      </c>
      <c r="F13" s="14">
        <v>3</v>
      </c>
      <c r="G13" s="14">
        <v>4</v>
      </c>
      <c r="H13" s="14">
        <v>5</v>
      </c>
      <c r="I13" s="14">
        <v>6</v>
      </c>
      <c r="J13" s="14">
        <v>7</v>
      </c>
      <c r="K13" s="14">
        <v>8</v>
      </c>
      <c r="L13" s="14">
        <v>9</v>
      </c>
      <c r="M13" s="14">
        <v>10</v>
      </c>
      <c r="N13" s="14">
        <v>11</v>
      </c>
      <c r="O13" s="90">
        <v>12</v>
      </c>
    </row>
    <row r="14" spans="1:23" ht="19.5" customHeight="1">
      <c r="A14" s="1099" t="s">
        <v>40</v>
      </c>
      <c r="B14" s="1100"/>
      <c r="C14" s="187">
        <f>SUM(D14:O14)</f>
        <v>945049</v>
      </c>
      <c r="D14" s="187">
        <f>SUM(D15:D16)</f>
        <v>0</v>
      </c>
      <c r="E14" s="187">
        <f t="shared" ref="E14:O14" si="1">SUM(E15:E16)</f>
        <v>0</v>
      </c>
      <c r="F14" s="187">
        <f t="shared" si="1"/>
        <v>0</v>
      </c>
      <c r="G14" s="187">
        <f t="shared" si="1"/>
        <v>0</v>
      </c>
      <c r="H14" s="187">
        <f t="shared" si="1"/>
        <v>0</v>
      </c>
      <c r="I14" s="187">
        <f t="shared" si="1"/>
        <v>560240</v>
      </c>
      <c r="J14" s="187">
        <v>0</v>
      </c>
      <c r="K14" s="187">
        <f t="shared" si="1"/>
        <v>0</v>
      </c>
      <c r="L14" s="187">
        <f t="shared" si="1"/>
        <v>380409</v>
      </c>
      <c r="M14" s="187">
        <f t="shared" si="1"/>
        <v>4400</v>
      </c>
      <c r="N14" s="187">
        <f t="shared" si="1"/>
        <v>0</v>
      </c>
      <c r="O14" s="452">
        <f t="shared" si="1"/>
        <v>0</v>
      </c>
    </row>
    <row r="15" spans="1:23" ht="19.5" customHeight="1">
      <c r="A15" s="1109"/>
      <c r="B15" s="16" t="s">
        <v>100</v>
      </c>
      <c r="C15" s="17"/>
      <c r="D15" s="17"/>
      <c r="E15" s="17"/>
      <c r="F15" s="17"/>
      <c r="G15" s="17"/>
      <c r="H15" s="17"/>
      <c r="I15" s="17"/>
      <c r="J15" s="188"/>
      <c r="K15" s="17"/>
      <c r="L15" s="188"/>
      <c r="M15" s="17"/>
      <c r="N15" s="17"/>
      <c r="O15" s="189"/>
    </row>
    <row r="16" spans="1:23" ht="19.5" customHeight="1">
      <c r="A16" s="1110"/>
      <c r="B16" s="16" t="s">
        <v>118</v>
      </c>
      <c r="C16" s="17"/>
      <c r="D16" s="17"/>
      <c r="E16" s="17"/>
      <c r="F16" s="17"/>
      <c r="G16" s="17"/>
      <c r="H16" s="17"/>
      <c r="I16" s="17">
        <v>560240</v>
      </c>
      <c r="J16" s="17">
        <v>0</v>
      </c>
      <c r="K16" s="188"/>
      <c r="L16" s="17">
        <v>380409</v>
      </c>
      <c r="M16" s="17">
        <v>4400</v>
      </c>
      <c r="N16" s="17"/>
      <c r="O16" s="190"/>
    </row>
    <row r="17" spans="1:15" ht="19.5" customHeight="1">
      <c r="A17" s="1101" t="s">
        <v>43</v>
      </c>
      <c r="B17" s="1102"/>
      <c r="C17" s="191">
        <f t="shared" ref="C17:C26" si="2">SUM(D17:O17)</f>
        <v>0</v>
      </c>
      <c r="D17" s="191">
        <f>D18</f>
        <v>0</v>
      </c>
      <c r="E17" s="191">
        <f t="shared" ref="E17:O17" si="3">E18</f>
        <v>0</v>
      </c>
      <c r="F17" s="191">
        <f t="shared" si="3"/>
        <v>0</v>
      </c>
      <c r="G17" s="191">
        <f t="shared" si="3"/>
        <v>0</v>
      </c>
      <c r="H17" s="191">
        <f t="shared" si="3"/>
        <v>0</v>
      </c>
      <c r="I17" s="191">
        <f t="shared" si="3"/>
        <v>0</v>
      </c>
      <c r="J17" s="191">
        <f t="shared" si="3"/>
        <v>0</v>
      </c>
      <c r="K17" s="191">
        <f t="shared" si="3"/>
        <v>0</v>
      </c>
      <c r="L17" s="191">
        <f t="shared" si="3"/>
        <v>0</v>
      </c>
      <c r="M17" s="191">
        <f t="shared" si="3"/>
        <v>0</v>
      </c>
      <c r="N17" s="191">
        <f t="shared" si="3"/>
        <v>0</v>
      </c>
      <c r="O17" s="192">
        <f t="shared" si="3"/>
        <v>0</v>
      </c>
    </row>
    <row r="18" spans="1:15" ht="19.5" customHeight="1">
      <c r="A18" s="441"/>
      <c r="B18" s="193" t="s">
        <v>44</v>
      </c>
      <c r="C18" s="17">
        <f t="shared" si="2"/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94"/>
      <c r="O18" s="195"/>
    </row>
    <row r="19" spans="1:15" ht="19.5" customHeight="1">
      <c r="A19" s="1101" t="s">
        <v>45</v>
      </c>
      <c r="B19" s="1102"/>
      <c r="C19" s="191">
        <f t="shared" si="2"/>
        <v>0</v>
      </c>
      <c r="D19" s="191">
        <f>SUM(D20:D26)</f>
        <v>0</v>
      </c>
      <c r="E19" s="191">
        <f>SUM(E20:E26)</f>
        <v>0</v>
      </c>
      <c r="F19" s="191">
        <f t="shared" ref="F19:O19" si="4">SUM(F20:F26)</f>
        <v>0</v>
      </c>
      <c r="G19" s="191">
        <f t="shared" si="4"/>
        <v>0</v>
      </c>
      <c r="H19" s="191">
        <f t="shared" si="4"/>
        <v>0</v>
      </c>
      <c r="I19" s="191">
        <f t="shared" si="4"/>
        <v>0</v>
      </c>
      <c r="J19" s="191">
        <f t="shared" si="4"/>
        <v>0</v>
      </c>
      <c r="K19" s="191">
        <f t="shared" si="4"/>
        <v>0</v>
      </c>
      <c r="L19" s="191">
        <f t="shared" si="4"/>
        <v>0</v>
      </c>
      <c r="M19" s="191">
        <f t="shared" si="4"/>
        <v>0</v>
      </c>
      <c r="N19" s="191">
        <f t="shared" si="4"/>
        <v>0</v>
      </c>
      <c r="O19" s="192">
        <f t="shared" si="4"/>
        <v>0</v>
      </c>
    </row>
    <row r="20" spans="1:15" ht="19.5" customHeight="1">
      <c r="A20" s="1118"/>
      <c r="B20" s="16" t="s">
        <v>46</v>
      </c>
      <c r="C20" s="17">
        <f t="shared" si="2"/>
        <v>0</v>
      </c>
      <c r="D20" s="17"/>
      <c r="E20" s="17"/>
      <c r="F20" s="17"/>
      <c r="G20" s="17"/>
      <c r="H20" s="17"/>
      <c r="I20" s="194"/>
      <c r="J20" s="17"/>
      <c r="K20" s="17"/>
      <c r="L20" s="17"/>
      <c r="M20" s="17"/>
      <c r="N20" s="194"/>
      <c r="O20" s="189"/>
    </row>
    <row r="21" spans="1:15" ht="19.5" customHeight="1">
      <c r="A21" s="1119"/>
      <c r="B21" s="17" t="s">
        <v>47</v>
      </c>
      <c r="C21" s="17">
        <f t="shared" si="2"/>
        <v>0</v>
      </c>
      <c r="D21" s="17"/>
      <c r="E21" s="196"/>
      <c r="F21" s="197"/>
      <c r="G21" s="17"/>
      <c r="H21" s="17"/>
      <c r="I21" s="194"/>
      <c r="J21" s="17"/>
      <c r="K21" s="17"/>
      <c r="L21" s="17"/>
      <c r="M21" s="17"/>
      <c r="N21" s="17"/>
      <c r="O21" s="195"/>
    </row>
    <row r="22" spans="1:15" ht="19.5" customHeight="1">
      <c r="A22" s="1119"/>
      <c r="B22" s="17" t="s">
        <v>48</v>
      </c>
      <c r="C22" s="17">
        <f t="shared" si="2"/>
        <v>0</v>
      </c>
      <c r="D22" s="17"/>
      <c r="E22" s="17"/>
      <c r="F22" s="194"/>
      <c r="G22" s="16"/>
      <c r="H22" s="17"/>
      <c r="I22" s="17"/>
      <c r="J22" s="17"/>
      <c r="K22" s="17"/>
      <c r="L22" s="17"/>
      <c r="M22" s="17"/>
      <c r="N22" s="17"/>
      <c r="O22" s="195"/>
    </row>
    <row r="23" spans="1:15" ht="19.5" customHeight="1">
      <c r="A23" s="1119"/>
      <c r="B23" s="17" t="s">
        <v>49</v>
      </c>
      <c r="C23" s="17">
        <f t="shared" si="2"/>
        <v>0</v>
      </c>
      <c r="D23" s="17"/>
      <c r="E23" s="17"/>
      <c r="F23" s="17"/>
      <c r="G23" s="17"/>
      <c r="H23" s="17"/>
      <c r="I23" s="17"/>
      <c r="J23" s="194"/>
      <c r="K23" s="194"/>
      <c r="L23" s="17"/>
      <c r="M23" s="17"/>
      <c r="N23" s="194"/>
      <c r="O23" s="189"/>
    </row>
    <row r="24" spans="1:15" ht="19.5" customHeight="1">
      <c r="A24" s="1119"/>
      <c r="B24" s="198" t="s">
        <v>50</v>
      </c>
      <c r="C24" s="17">
        <f t="shared" si="2"/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89"/>
    </row>
    <row r="25" spans="1:15" ht="19.5" customHeight="1">
      <c r="A25" s="1119"/>
      <c r="B25" s="198" t="s">
        <v>20</v>
      </c>
      <c r="C25" s="17">
        <f t="shared" si="2"/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99"/>
    </row>
    <row r="26" spans="1:15" ht="19.5" customHeight="1">
      <c r="A26" s="1120"/>
      <c r="B26" s="17" t="s">
        <v>56</v>
      </c>
      <c r="C26" s="17">
        <f t="shared" si="2"/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90"/>
    </row>
    <row r="27" spans="1:15" ht="19.5" customHeight="1">
      <c r="A27" s="1101" t="s">
        <v>51</v>
      </c>
      <c r="B27" s="1102"/>
      <c r="C27" s="191">
        <f>SUM(C28:C29)</f>
        <v>0</v>
      </c>
      <c r="D27" s="191">
        <f>SUM(D28:D29)</f>
        <v>0</v>
      </c>
      <c r="E27" s="191">
        <v>0</v>
      </c>
      <c r="F27" s="191">
        <f t="shared" ref="F27:O27" si="5">SUM(F28:F29)</f>
        <v>0</v>
      </c>
      <c r="G27" s="191">
        <f t="shared" si="5"/>
        <v>0</v>
      </c>
      <c r="H27" s="191">
        <f t="shared" si="5"/>
        <v>0</v>
      </c>
      <c r="I27" s="191">
        <f t="shared" si="5"/>
        <v>0</v>
      </c>
      <c r="J27" s="191">
        <f t="shared" si="5"/>
        <v>0</v>
      </c>
      <c r="K27" s="191">
        <f t="shared" si="5"/>
        <v>0</v>
      </c>
      <c r="L27" s="191">
        <f t="shared" si="5"/>
        <v>0</v>
      </c>
      <c r="M27" s="191">
        <f t="shared" si="5"/>
        <v>0</v>
      </c>
      <c r="N27" s="191">
        <f t="shared" si="5"/>
        <v>0</v>
      </c>
      <c r="O27" s="192">
        <f t="shared" si="5"/>
        <v>0</v>
      </c>
    </row>
    <row r="28" spans="1:15" ht="19.5" customHeight="1">
      <c r="A28" s="1121" t="s">
        <v>51</v>
      </c>
      <c r="B28" s="1122"/>
      <c r="C28" s="17">
        <f>SUM(D28:O28)</f>
        <v>0</v>
      </c>
      <c r="D28" s="17"/>
      <c r="E28" s="17"/>
      <c r="F28" s="17"/>
      <c r="G28" s="17"/>
      <c r="H28" s="17"/>
      <c r="I28" s="17"/>
      <c r="J28" s="217"/>
      <c r="K28" s="17"/>
      <c r="L28" s="17"/>
      <c r="M28" s="17"/>
      <c r="N28" s="200"/>
      <c r="O28" s="195"/>
    </row>
    <row r="29" spans="1:15" ht="19.5" customHeight="1">
      <c r="A29" s="1121" t="s">
        <v>119</v>
      </c>
      <c r="B29" s="1122"/>
      <c r="C29" s="17">
        <f>SUM(D29:O29)</f>
        <v>0</v>
      </c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453"/>
    </row>
    <row r="30" spans="1:15" ht="19.5" customHeight="1">
      <c r="A30" s="1101" t="s">
        <v>102</v>
      </c>
      <c r="B30" s="1102"/>
      <c r="C30" s="191">
        <f>SUM(D30:O30)</f>
        <v>0</v>
      </c>
      <c r="D30" s="191">
        <f t="shared" ref="D30:O30" si="6">D31</f>
        <v>0</v>
      </c>
      <c r="E30" s="191">
        <f t="shared" si="6"/>
        <v>0</v>
      </c>
      <c r="F30" s="191">
        <f t="shared" si="6"/>
        <v>0</v>
      </c>
      <c r="G30" s="191">
        <f t="shared" si="6"/>
        <v>0</v>
      </c>
      <c r="H30" s="191">
        <f t="shared" si="6"/>
        <v>0</v>
      </c>
      <c r="I30" s="191">
        <f t="shared" si="6"/>
        <v>0</v>
      </c>
      <c r="J30" s="191">
        <f t="shared" si="6"/>
        <v>0</v>
      </c>
      <c r="K30" s="191">
        <f t="shared" si="6"/>
        <v>0</v>
      </c>
      <c r="L30" s="191">
        <f t="shared" si="6"/>
        <v>0</v>
      </c>
      <c r="M30" s="191">
        <f t="shared" si="6"/>
        <v>0</v>
      </c>
      <c r="N30" s="191">
        <f t="shared" si="6"/>
        <v>0</v>
      </c>
      <c r="O30" s="192">
        <f t="shared" si="6"/>
        <v>0</v>
      </c>
    </row>
    <row r="31" spans="1:15" ht="19.5" customHeight="1">
      <c r="A31" s="1121" t="s">
        <v>101</v>
      </c>
      <c r="B31" s="1122"/>
      <c r="C31" s="17">
        <f>SUM(D31:O31)</f>
        <v>0</v>
      </c>
      <c r="D31" s="17">
        <v>0</v>
      </c>
      <c r="E31" s="17">
        <v>0</v>
      </c>
      <c r="F31" s="17">
        <v>0</v>
      </c>
      <c r="G31" s="17">
        <v>0</v>
      </c>
      <c r="H31" s="17"/>
      <c r="I31" s="17">
        <v>0</v>
      </c>
      <c r="J31" s="17">
        <v>0</v>
      </c>
      <c r="K31" s="17"/>
      <c r="L31" s="17">
        <v>0</v>
      </c>
      <c r="M31" s="17">
        <v>0</v>
      </c>
      <c r="N31" s="17">
        <v>0</v>
      </c>
      <c r="O31" s="195">
        <v>0</v>
      </c>
    </row>
    <row r="32" spans="1:15" ht="21" customHeight="1">
      <c r="A32" s="1114" t="s">
        <v>38</v>
      </c>
      <c r="B32" s="1115"/>
      <c r="C32" s="439">
        <f>C14+C17+C19+C27+C30</f>
        <v>945049</v>
      </c>
      <c r="D32" s="202">
        <f>SUM(D14,D17,D19,D27,D30)</f>
        <v>0</v>
      </c>
      <c r="E32" s="202">
        <f t="shared" ref="E32:O32" si="7">SUM(E14,E17,E19,E27,E30)</f>
        <v>0</v>
      </c>
      <c r="F32" s="202">
        <f t="shared" si="7"/>
        <v>0</v>
      </c>
      <c r="G32" s="202">
        <f t="shared" si="7"/>
        <v>0</v>
      </c>
      <c r="H32" s="202">
        <f t="shared" si="7"/>
        <v>0</v>
      </c>
      <c r="I32" s="202">
        <f t="shared" si="7"/>
        <v>560240</v>
      </c>
      <c r="J32" s="202">
        <f t="shared" si="7"/>
        <v>0</v>
      </c>
      <c r="K32" s="202">
        <f t="shared" si="7"/>
        <v>0</v>
      </c>
      <c r="L32" s="202">
        <f t="shared" si="7"/>
        <v>380409</v>
      </c>
      <c r="M32" s="202">
        <f t="shared" si="7"/>
        <v>4400</v>
      </c>
      <c r="N32" s="202">
        <f t="shared" si="7"/>
        <v>0</v>
      </c>
      <c r="O32" s="454">
        <f t="shared" si="7"/>
        <v>0</v>
      </c>
    </row>
    <row r="33" spans="1:15" ht="21" customHeight="1" thickBot="1">
      <c r="A33" s="1116" t="s">
        <v>52</v>
      </c>
      <c r="B33" s="1117"/>
      <c r="C33" s="440">
        <f>C11-C32</f>
        <v>414123</v>
      </c>
      <c r="D33" s="1111"/>
      <c r="E33" s="1112"/>
      <c r="F33" s="1112"/>
      <c r="G33" s="1112"/>
      <c r="H33" s="1112"/>
      <c r="I33" s="1112"/>
      <c r="J33" s="1112"/>
      <c r="K33" s="1112"/>
      <c r="L33" s="1112"/>
      <c r="M33" s="1112"/>
      <c r="N33" s="1112"/>
      <c r="O33" s="1113"/>
    </row>
  </sheetData>
  <mergeCells count="24">
    <mergeCell ref="D33:O33"/>
    <mergeCell ref="A32:B32"/>
    <mergeCell ref="A33:B33"/>
    <mergeCell ref="A20:A26"/>
    <mergeCell ref="A27:B27"/>
    <mergeCell ref="A30:B30"/>
    <mergeCell ref="A31:B31"/>
    <mergeCell ref="A28:B28"/>
    <mergeCell ref="A29:B29"/>
    <mergeCell ref="A1:O1"/>
    <mergeCell ref="A13:B13"/>
    <mergeCell ref="A14:B14"/>
    <mergeCell ref="A17:B17"/>
    <mergeCell ref="A19:B19"/>
    <mergeCell ref="A3:B3"/>
    <mergeCell ref="A4:A7"/>
    <mergeCell ref="A8:A10"/>
    <mergeCell ref="D8:O11"/>
    <mergeCell ref="A11:B11"/>
    <mergeCell ref="A12:B12"/>
    <mergeCell ref="M2:O2"/>
    <mergeCell ref="M12:O12"/>
    <mergeCell ref="A2:B2"/>
    <mergeCell ref="A15:A16"/>
  </mergeCells>
  <phoneticPr fontId="1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9" orientation="landscape" r:id="rId1"/>
  <rowBreaks count="1" manualBreakCount="1">
    <brk id="36" max="1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J64"/>
  <sheetViews>
    <sheetView topLeftCell="A10" zoomScaleNormal="100" zoomScaleSheetLayoutView="100" workbookViewId="0">
      <selection activeCell="C55" sqref="C55"/>
    </sheetView>
  </sheetViews>
  <sheetFormatPr defaultRowHeight="16.5"/>
  <cols>
    <col min="1" max="2" width="15.375" style="75" customWidth="1"/>
    <col min="3" max="3" width="16.875" style="141" customWidth="1"/>
    <col min="4" max="5" width="15.375" style="141" customWidth="1"/>
    <col min="6" max="6" width="16.125" style="75" customWidth="1"/>
    <col min="8" max="8" width="12.125" bestFit="1" customWidth="1"/>
    <col min="10" max="10" width="9.375" bestFit="1" customWidth="1"/>
  </cols>
  <sheetData>
    <row r="1" spans="1:10" ht="36" customHeight="1">
      <c r="A1" s="1123" t="s">
        <v>740</v>
      </c>
      <c r="B1" s="1123"/>
      <c r="C1" s="1123"/>
      <c r="D1" s="1123"/>
      <c r="E1" s="1123"/>
      <c r="F1" s="1123"/>
    </row>
    <row r="2" spans="1:10" ht="23.25" customHeight="1" thickBot="1">
      <c r="A2" s="223" t="s">
        <v>61</v>
      </c>
      <c r="F2" s="80" t="s">
        <v>108</v>
      </c>
    </row>
    <row r="3" spans="1:10">
      <c r="A3" s="21" t="s">
        <v>62</v>
      </c>
      <c r="B3" s="22" t="s">
        <v>63</v>
      </c>
      <c r="C3" s="87" t="s">
        <v>64</v>
      </c>
      <c r="D3" s="87" t="s">
        <v>65</v>
      </c>
      <c r="E3" s="87" t="s">
        <v>66</v>
      </c>
      <c r="F3" s="23" t="s">
        <v>67</v>
      </c>
    </row>
    <row r="4" spans="1:10" ht="16.5" customHeight="1">
      <c r="A4" s="24"/>
      <c r="B4" s="46" t="s">
        <v>107</v>
      </c>
      <c r="C4" s="142">
        <v>938431</v>
      </c>
      <c r="D4" s="142">
        <v>0</v>
      </c>
      <c r="E4" s="142">
        <f>C4-D4</f>
        <v>938431</v>
      </c>
      <c r="F4" s="25"/>
    </row>
    <row r="5" spans="1:10" s="338" customFormat="1" ht="15.75" customHeight="1">
      <c r="A5" s="716">
        <v>44936</v>
      </c>
      <c r="B5" s="149" t="s">
        <v>129</v>
      </c>
      <c r="C5" s="213">
        <v>20000</v>
      </c>
      <c r="D5" s="750"/>
      <c r="E5" s="728"/>
      <c r="F5" s="271" t="s">
        <v>737</v>
      </c>
      <c r="J5" s="152"/>
    </row>
    <row r="6" spans="1:10" s="338" customFormat="1" ht="15.75" customHeight="1">
      <c r="A6" s="716">
        <v>44951</v>
      </c>
      <c r="B6" s="149" t="s">
        <v>129</v>
      </c>
      <c r="C6" s="213">
        <v>10000</v>
      </c>
      <c r="D6" s="751"/>
      <c r="E6" s="377"/>
      <c r="F6" s="253" t="s">
        <v>736</v>
      </c>
      <c r="J6" s="152"/>
    </row>
    <row r="7" spans="1:10" s="338" customFormat="1" ht="15.75" customHeight="1">
      <c r="A7" s="737">
        <v>44953</v>
      </c>
      <c r="B7" s="738" t="s">
        <v>129</v>
      </c>
      <c r="C7" s="244">
        <v>5000</v>
      </c>
      <c r="D7" s="752"/>
      <c r="E7" s="739"/>
      <c r="F7" s="294" t="s">
        <v>735</v>
      </c>
      <c r="J7" s="152"/>
    </row>
    <row r="8" spans="1:10" s="338" customFormat="1" ht="15.75" customHeight="1">
      <c r="A8" s="727"/>
      <c r="B8" s="696" t="s">
        <v>291</v>
      </c>
      <c r="C8" s="729">
        <f>SUM(C5:C7)</f>
        <v>35000</v>
      </c>
      <c r="D8" s="750">
        <f>SUM(D5:D7)</f>
        <v>0</v>
      </c>
      <c r="E8" s="728"/>
      <c r="F8" s="248"/>
      <c r="J8" s="152"/>
    </row>
    <row r="9" spans="1:10" s="338" customFormat="1" ht="15.75" customHeight="1">
      <c r="A9" s="716">
        <v>44967</v>
      </c>
      <c r="B9" s="149" t="s">
        <v>129</v>
      </c>
      <c r="C9" s="213">
        <v>20000</v>
      </c>
      <c r="D9" s="728"/>
      <c r="E9" s="728"/>
      <c r="F9" s="271" t="s">
        <v>125</v>
      </c>
      <c r="J9" s="152"/>
    </row>
    <row r="10" spans="1:10" s="338" customFormat="1" ht="15.75" customHeight="1">
      <c r="A10" s="716">
        <v>44984</v>
      </c>
      <c r="B10" s="149" t="s">
        <v>129</v>
      </c>
      <c r="C10" s="213">
        <v>10000</v>
      </c>
      <c r="D10" s="377"/>
      <c r="E10" s="377"/>
      <c r="F10" s="253" t="s">
        <v>126</v>
      </c>
      <c r="J10" s="152"/>
    </row>
    <row r="11" spans="1:10" s="338" customFormat="1" ht="15.75" customHeight="1">
      <c r="A11" s="737">
        <v>44984</v>
      </c>
      <c r="B11" s="738" t="s">
        <v>129</v>
      </c>
      <c r="C11" s="244">
        <v>5000</v>
      </c>
      <c r="D11" s="739"/>
      <c r="E11" s="739"/>
      <c r="F11" s="294" t="s">
        <v>124</v>
      </c>
      <c r="J11" s="152"/>
    </row>
    <row r="12" spans="1:10" s="338" customFormat="1" ht="15.75" customHeight="1">
      <c r="A12" s="727"/>
      <c r="B12" s="696" t="s">
        <v>291</v>
      </c>
      <c r="C12" s="729">
        <f>SUM(C9:C11)</f>
        <v>35000</v>
      </c>
      <c r="D12" s="750">
        <f>SUM(D9:D11)</f>
        <v>0</v>
      </c>
      <c r="E12" s="728"/>
      <c r="F12" s="248"/>
      <c r="J12" s="152"/>
    </row>
    <row r="13" spans="1:10" s="338" customFormat="1" ht="15.75" customHeight="1">
      <c r="A13" s="716">
        <v>44995</v>
      </c>
      <c r="B13" s="149" t="s">
        <v>129</v>
      </c>
      <c r="C13" s="213">
        <v>20000</v>
      </c>
      <c r="D13" s="728"/>
      <c r="E13" s="728"/>
      <c r="F13" s="271" t="s">
        <v>125</v>
      </c>
      <c r="J13" s="152"/>
    </row>
    <row r="14" spans="1:10" s="338" customFormat="1" ht="15.75" customHeight="1">
      <c r="A14" s="716">
        <v>45012</v>
      </c>
      <c r="B14" s="149" t="s">
        <v>129</v>
      </c>
      <c r="C14" s="213">
        <v>10000</v>
      </c>
      <c r="D14" s="377"/>
      <c r="E14" s="377"/>
      <c r="F14" s="253" t="s">
        <v>126</v>
      </c>
      <c r="J14" s="152"/>
    </row>
    <row r="15" spans="1:10" s="338" customFormat="1" ht="15.75" customHeight="1">
      <c r="A15" s="737">
        <v>45012</v>
      </c>
      <c r="B15" s="738" t="s">
        <v>129</v>
      </c>
      <c r="C15" s="244">
        <v>5000</v>
      </c>
      <c r="D15" s="739"/>
      <c r="E15" s="739"/>
      <c r="F15" s="294" t="s">
        <v>124</v>
      </c>
      <c r="J15" s="152"/>
    </row>
    <row r="16" spans="1:10" s="338" customFormat="1" ht="15.75" customHeight="1">
      <c r="A16" s="727"/>
      <c r="B16" s="696" t="s">
        <v>291</v>
      </c>
      <c r="C16" s="729">
        <f>SUM(C13:C15)</f>
        <v>35000</v>
      </c>
      <c r="D16" s="750">
        <f>SUM(D13:D15)</f>
        <v>0</v>
      </c>
      <c r="E16" s="728"/>
      <c r="F16" s="248"/>
      <c r="J16" s="152"/>
    </row>
    <row r="17" spans="1:10" s="338" customFormat="1" ht="15.75" customHeight="1">
      <c r="A17" s="716">
        <v>45026</v>
      </c>
      <c r="B17" s="149" t="s">
        <v>129</v>
      </c>
      <c r="C17" s="213">
        <v>20000</v>
      </c>
      <c r="D17" s="728"/>
      <c r="E17" s="728"/>
      <c r="F17" s="271" t="s">
        <v>125</v>
      </c>
      <c r="J17" s="152"/>
    </row>
    <row r="18" spans="1:10" s="338" customFormat="1" ht="15.75" customHeight="1">
      <c r="A18" s="716">
        <v>45041</v>
      </c>
      <c r="B18" s="149" t="s">
        <v>129</v>
      </c>
      <c r="C18" s="213">
        <v>10000</v>
      </c>
      <c r="D18" s="377"/>
      <c r="E18" s="377"/>
      <c r="F18" s="253" t="s">
        <v>126</v>
      </c>
      <c r="J18" s="152"/>
    </row>
    <row r="19" spans="1:10" s="338" customFormat="1" ht="15.75" customHeight="1">
      <c r="A19" s="737">
        <v>45043</v>
      </c>
      <c r="B19" s="738" t="s">
        <v>129</v>
      </c>
      <c r="C19" s="244">
        <v>5000</v>
      </c>
      <c r="D19" s="739"/>
      <c r="E19" s="739"/>
      <c r="F19" s="294" t="s">
        <v>124</v>
      </c>
      <c r="J19" s="152"/>
    </row>
    <row r="20" spans="1:10" s="338" customFormat="1" ht="15.75" customHeight="1">
      <c r="A20" s="727"/>
      <c r="B20" s="696" t="s">
        <v>291</v>
      </c>
      <c r="C20" s="729">
        <f>SUM(C17:C19)</f>
        <v>35000</v>
      </c>
      <c r="D20" s="750">
        <f>SUM(D17:D19)</f>
        <v>0</v>
      </c>
      <c r="E20" s="728"/>
      <c r="F20" s="248"/>
      <c r="J20" s="152"/>
    </row>
    <row r="21" spans="1:10" s="338" customFormat="1" ht="15.75" customHeight="1">
      <c r="A21" s="716">
        <v>45056</v>
      </c>
      <c r="B21" s="149" t="s">
        <v>129</v>
      </c>
      <c r="C21" s="213">
        <v>20000</v>
      </c>
      <c r="D21" s="728"/>
      <c r="E21" s="728"/>
      <c r="F21" s="271" t="s">
        <v>125</v>
      </c>
      <c r="J21" s="152"/>
    </row>
    <row r="22" spans="1:10" s="338" customFormat="1" ht="15.75" customHeight="1">
      <c r="A22" s="716">
        <v>45071</v>
      </c>
      <c r="B22" s="149" t="s">
        <v>129</v>
      </c>
      <c r="C22" s="213">
        <v>10000</v>
      </c>
      <c r="D22" s="377"/>
      <c r="E22" s="377"/>
      <c r="F22" s="253" t="s">
        <v>126</v>
      </c>
      <c r="J22" s="152"/>
    </row>
    <row r="23" spans="1:10" s="338" customFormat="1" ht="15.75" customHeight="1">
      <c r="A23" s="737">
        <v>45076</v>
      </c>
      <c r="B23" s="738" t="s">
        <v>129</v>
      </c>
      <c r="C23" s="244">
        <v>5000</v>
      </c>
      <c r="D23" s="739"/>
      <c r="E23" s="739"/>
      <c r="F23" s="294" t="s">
        <v>124</v>
      </c>
      <c r="J23" s="152"/>
    </row>
    <row r="24" spans="1:10" s="338" customFormat="1" ht="15.75" customHeight="1">
      <c r="A24" s="727"/>
      <c r="B24" s="696" t="s">
        <v>291</v>
      </c>
      <c r="C24" s="729">
        <f>SUM(C21:C23)</f>
        <v>35000</v>
      </c>
      <c r="D24" s="750">
        <f>SUM(D21:D23)</f>
        <v>0</v>
      </c>
      <c r="E24" s="728"/>
      <c r="F24" s="248"/>
      <c r="J24" s="152"/>
    </row>
    <row r="25" spans="1:10" s="338" customFormat="1" ht="15.75" customHeight="1">
      <c r="A25" s="716">
        <v>45089</v>
      </c>
      <c r="B25" s="149" t="s">
        <v>129</v>
      </c>
      <c r="C25" s="213">
        <v>20000</v>
      </c>
      <c r="D25" s="728"/>
      <c r="E25" s="213"/>
      <c r="F25" s="271" t="s">
        <v>125</v>
      </c>
      <c r="J25" s="152"/>
    </row>
    <row r="26" spans="1:10" s="338" customFormat="1" ht="15.75" customHeight="1">
      <c r="A26" s="716">
        <v>45093</v>
      </c>
      <c r="B26" s="149" t="s">
        <v>841</v>
      </c>
      <c r="C26" s="213"/>
      <c r="D26" s="213">
        <v>560240</v>
      </c>
      <c r="E26" s="213"/>
      <c r="F26" s="271" t="s">
        <v>840</v>
      </c>
      <c r="J26" s="152"/>
    </row>
    <row r="27" spans="1:10" s="338" customFormat="1" ht="15.75" customHeight="1">
      <c r="A27" s="716">
        <v>45102</v>
      </c>
      <c r="B27" s="149" t="s">
        <v>838</v>
      </c>
      <c r="C27" s="213">
        <v>502</v>
      </c>
      <c r="D27" s="728"/>
      <c r="E27" s="728"/>
      <c r="F27" s="271" t="s">
        <v>839</v>
      </c>
      <c r="J27" s="152"/>
    </row>
    <row r="28" spans="1:10" s="338" customFormat="1" ht="15.75" customHeight="1">
      <c r="A28" s="716">
        <v>45103</v>
      </c>
      <c r="B28" s="149" t="s">
        <v>129</v>
      </c>
      <c r="C28" s="213">
        <v>10000</v>
      </c>
      <c r="D28" s="377"/>
      <c r="E28" s="377"/>
      <c r="F28" s="253" t="s">
        <v>126</v>
      </c>
      <c r="J28" s="152"/>
    </row>
    <row r="29" spans="1:10" s="338" customFormat="1" ht="15.75" customHeight="1">
      <c r="A29" s="737">
        <v>45104</v>
      </c>
      <c r="B29" s="738" t="s">
        <v>129</v>
      </c>
      <c r="C29" s="244">
        <v>5000</v>
      </c>
      <c r="D29" s="739"/>
      <c r="E29" s="739"/>
      <c r="F29" s="294" t="s">
        <v>124</v>
      </c>
      <c r="J29" s="152"/>
    </row>
    <row r="30" spans="1:10" s="338" customFormat="1" ht="15.75" customHeight="1">
      <c r="A30" s="727"/>
      <c r="B30" s="696" t="s">
        <v>291</v>
      </c>
      <c r="C30" s="729">
        <f>SUM(C25:C29)</f>
        <v>35502</v>
      </c>
      <c r="D30" s="213">
        <f>SUM(D25:D29)</f>
        <v>560240</v>
      </c>
      <c r="E30" s="729">
        <f>SUM(E25:E29)</f>
        <v>0</v>
      </c>
      <c r="F30" s="248"/>
      <c r="J30" s="152"/>
    </row>
    <row r="31" spans="1:10" s="338" customFormat="1" ht="15.75" customHeight="1">
      <c r="A31" s="716">
        <v>45117</v>
      </c>
      <c r="B31" s="149" t="s">
        <v>129</v>
      </c>
      <c r="C31" s="213">
        <v>20000</v>
      </c>
      <c r="D31" s="728"/>
      <c r="E31" s="728"/>
      <c r="F31" s="271" t="s">
        <v>125</v>
      </c>
      <c r="J31" s="152"/>
    </row>
    <row r="32" spans="1:10" s="338" customFormat="1" ht="15.75" customHeight="1">
      <c r="A32" s="716">
        <v>45132</v>
      </c>
      <c r="B32" s="149" t="s">
        <v>129</v>
      </c>
      <c r="C32" s="213">
        <v>10000</v>
      </c>
      <c r="D32" s="377"/>
      <c r="E32" s="377"/>
      <c r="F32" s="253" t="s">
        <v>126</v>
      </c>
      <c r="J32" s="152"/>
    </row>
    <row r="33" spans="1:10" s="338" customFormat="1" ht="15.75" customHeight="1">
      <c r="A33" s="737">
        <v>45134</v>
      </c>
      <c r="B33" s="738" t="s">
        <v>129</v>
      </c>
      <c r="C33" s="244">
        <v>5000</v>
      </c>
      <c r="D33" s="739"/>
      <c r="E33" s="739"/>
      <c r="F33" s="294" t="s">
        <v>124</v>
      </c>
      <c r="J33" s="152"/>
    </row>
    <row r="34" spans="1:10" s="338" customFormat="1" ht="15.75" customHeight="1">
      <c r="A34" s="727"/>
      <c r="B34" s="696" t="s">
        <v>291</v>
      </c>
      <c r="C34" s="729">
        <f>SUM(C31:C33)</f>
        <v>35000</v>
      </c>
      <c r="D34" s="750">
        <f>SUM(D31:D33)</f>
        <v>0</v>
      </c>
      <c r="E34" s="728"/>
      <c r="F34" s="248"/>
      <c r="J34" s="152"/>
    </row>
    <row r="35" spans="1:10" s="338" customFormat="1" ht="15.75" customHeight="1">
      <c r="A35" s="716">
        <v>45148</v>
      </c>
      <c r="B35" s="149" t="s">
        <v>129</v>
      </c>
      <c r="C35" s="213">
        <v>20000</v>
      </c>
      <c r="D35" s="728"/>
      <c r="E35" s="728"/>
      <c r="F35" s="271" t="s">
        <v>125</v>
      </c>
      <c r="J35" s="152"/>
    </row>
    <row r="36" spans="1:10" s="338" customFormat="1" ht="15.75" customHeight="1">
      <c r="A36" s="716">
        <v>45163</v>
      </c>
      <c r="B36" s="149" t="s">
        <v>129</v>
      </c>
      <c r="C36" s="213">
        <v>10000</v>
      </c>
      <c r="D36" s="377"/>
      <c r="E36" s="377"/>
      <c r="F36" s="253" t="s">
        <v>126</v>
      </c>
      <c r="J36" s="152"/>
    </row>
    <row r="37" spans="1:10" s="338" customFormat="1" ht="15.75" customHeight="1">
      <c r="A37" s="737">
        <v>45166</v>
      </c>
      <c r="B37" s="738" t="s">
        <v>129</v>
      </c>
      <c r="C37" s="244">
        <v>5000</v>
      </c>
      <c r="D37" s="739"/>
      <c r="E37" s="739"/>
      <c r="F37" s="294" t="s">
        <v>124</v>
      </c>
      <c r="J37" s="152"/>
    </row>
    <row r="38" spans="1:10" s="338" customFormat="1" ht="15.75" customHeight="1">
      <c r="A38" s="727"/>
      <c r="B38" s="696" t="s">
        <v>291</v>
      </c>
      <c r="C38" s="729">
        <f>SUM(C35:C37)</f>
        <v>35000</v>
      </c>
      <c r="D38" s="750">
        <f>SUM(D35:D37)</f>
        <v>0</v>
      </c>
      <c r="E38" s="728"/>
      <c r="F38" s="248"/>
      <c r="J38" s="152"/>
    </row>
    <row r="39" spans="1:10" s="338" customFormat="1" ht="15.75" customHeight="1">
      <c r="A39" s="716">
        <v>45180</v>
      </c>
      <c r="B39" s="149" t="s">
        <v>129</v>
      </c>
      <c r="C39" s="213">
        <v>20000</v>
      </c>
      <c r="D39" s="728"/>
      <c r="E39" s="213"/>
      <c r="F39" s="271" t="s">
        <v>125</v>
      </c>
      <c r="J39" s="152"/>
    </row>
    <row r="40" spans="1:10" s="338" customFormat="1" ht="15.75" customHeight="1">
      <c r="A40" s="716">
        <v>45187</v>
      </c>
      <c r="B40" s="149" t="s">
        <v>841</v>
      </c>
      <c r="C40" s="213"/>
      <c r="D40" s="213">
        <v>380409</v>
      </c>
      <c r="E40" s="213"/>
      <c r="F40" s="271" t="s">
        <v>871</v>
      </c>
      <c r="J40" s="152"/>
    </row>
    <row r="41" spans="1:10" s="338" customFormat="1" ht="15.75" customHeight="1">
      <c r="A41" s="716">
        <v>45194</v>
      </c>
      <c r="B41" s="149" t="s">
        <v>129</v>
      </c>
      <c r="C41" s="213">
        <v>10000</v>
      </c>
      <c r="D41" s="377"/>
      <c r="E41" s="377"/>
      <c r="F41" s="253" t="s">
        <v>126</v>
      </c>
      <c r="J41" s="152"/>
    </row>
    <row r="42" spans="1:10" s="338" customFormat="1" ht="15.75" customHeight="1">
      <c r="A42" s="737">
        <v>45104</v>
      </c>
      <c r="B42" s="738" t="s">
        <v>129</v>
      </c>
      <c r="C42" s="244">
        <v>5000</v>
      </c>
      <c r="D42" s="739"/>
      <c r="E42" s="739"/>
      <c r="F42" s="294" t="s">
        <v>124</v>
      </c>
      <c r="J42" s="152"/>
    </row>
    <row r="43" spans="1:10" s="338" customFormat="1" ht="15.75" customHeight="1">
      <c r="A43" s="727"/>
      <c r="B43" s="696" t="s">
        <v>291</v>
      </c>
      <c r="C43" s="729">
        <f>SUM(C39:C42)</f>
        <v>35000</v>
      </c>
      <c r="D43" s="213">
        <f>SUM(D39:D42)</f>
        <v>380409</v>
      </c>
      <c r="E43" s="729">
        <f>SUM(E39:E42)</f>
        <v>0</v>
      </c>
      <c r="F43" s="248"/>
      <c r="J43" s="152"/>
    </row>
    <row r="44" spans="1:10" s="338" customFormat="1" ht="15.75" customHeight="1">
      <c r="A44" s="716">
        <v>45209</v>
      </c>
      <c r="B44" s="149" t="s">
        <v>129</v>
      </c>
      <c r="C44" s="213">
        <v>20000</v>
      </c>
      <c r="D44" s="728"/>
      <c r="E44" s="213"/>
      <c r="F44" s="271" t="s">
        <v>125</v>
      </c>
      <c r="J44" s="152"/>
    </row>
    <row r="45" spans="1:10" s="338" customFormat="1" ht="15.75" customHeight="1">
      <c r="A45" s="716">
        <v>45212</v>
      </c>
      <c r="B45" s="149" t="s">
        <v>841</v>
      </c>
      <c r="C45" s="213"/>
      <c r="D45" s="213">
        <v>4400</v>
      </c>
      <c r="E45" s="213"/>
      <c r="F45" s="271" t="s">
        <v>893</v>
      </c>
      <c r="J45" s="152"/>
    </row>
    <row r="46" spans="1:10" s="338" customFormat="1" ht="15.75" customHeight="1">
      <c r="A46" s="716">
        <v>45224</v>
      </c>
      <c r="B46" s="149" t="s">
        <v>129</v>
      </c>
      <c r="C46" s="213">
        <v>10000</v>
      </c>
      <c r="D46" s="377"/>
      <c r="E46" s="377"/>
      <c r="F46" s="253" t="s">
        <v>126</v>
      </c>
      <c r="J46" s="152"/>
    </row>
    <row r="47" spans="1:10" s="338" customFormat="1" ht="15.75" customHeight="1">
      <c r="A47" s="737">
        <v>45226</v>
      </c>
      <c r="B47" s="738" t="s">
        <v>129</v>
      </c>
      <c r="C47" s="244">
        <v>5000</v>
      </c>
      <c r="D47" s="739"/>
      <c r="E47" s="739"/>
      <c r="F47" s="294" t="s">
        <v>124</v>
      </c>
      <c r="J47" s="152"/>
    </row>
    <row r="48" spans="1:10" s="338" customFormat="1" ht="15.75" customHeight="1">
      <c r="A48" s="727"/>
      <c r="B48" s="696" t="s">
        <v>291</v>
      </c>
      <c r="C48" s="729">
        <f>SUM(C44:C47)</f>
        <v>35000</v>
      </c>
      <c r="D48" s="213">
        <f>SUM(D44:D47)</f>
        <v>4400</v>
      </c>
      <c r="E48" s="729">
        <f>SUM(E44:E47)</f>
        <v>0</v>
      </c>
      <c r="F48" s="248"/>
      <c r="J48" s="152"/>
    </row>
    <row r="49" spans="1:10" s="338" customFormat="1" ht="15.75" customHeight="1">
      <c r="A49" s="716">
        <v>45240</v>
      </c>
      <c r="B49" s="149" t="s">
        <v>129</v>
      </c>
      <c r="C49" s="213">
        <v>20000</v>
      </c>
      <c r="D49" s="728"/>
      <c r="E49" s="728"/>
      <c r="F49" s="271" t="s">
        <v>125</v>
      </c>
      <c r="J49" s="152"/>
    </row>
    <row r="50" spans="1:10" s="338" customFormat="1" ht="15.75" customHeight="1">
      <c r="A50" s="716">
        <v>45257</v>
      </c>
      <c r="B50" s="149" t="s">
        <v>129</v>
      </c>
      <c r="C50" s="213">
        <v>10000</v>
      </c>
      <c r="D50" s="377"/>
      <c r="E50" s="377"/>
      <c r="F50" s="253" t="s">
        <v>126</v>
      </c>
      <c r="J50" s="152"/>
    </row>
    <row r="51" spans="1:10" s="338" customFormat="1" ht="15.75" customHeight="1">
      <c r="A51" s="737">
        <v>45257</v>
      </c>
      <c r="B51" s="738" t="s">
        <v>129</v>
      </c>
      <c r="C51" s="244">
        <v>5000</v>
      </c>
      <c r="D51" s="739"/>
      <c r="E51" s="739"/>
      <c r="F51" s="294" t="s">
        <v>124</v>
      </c>
      <c r="J51" s="152"/>
    </row>
    <row r="52" spans="1:10" s="338" customFormat="1" ht="15.75" customHeight="1">
      <c r="A52" s="727"/>
      <c r="B52" s="696" t="s">
        <v>291</v>
      </c>
      <c r="C52" s="729">
        <f>SUM(C49:C51)</f>
        <v>35000</v>
      </c>
      <c r="D52" s="750">
        <f>SUM(D49:D51)</f>
        <v>0</v>
      </c>
      <c r="E52" s="728"/>
      <c r="F52" s="248"/>
      <c r="J52" s="152"/>
    </row>
    <row r="53" spans="1:10" s="338" customFormat="1" ht="15.75" customHeight="1">
      <c r="A53" s="716">
        <v>45271</v>
      </c>
      <c r="B53" s="149" t="s">
        <v>129</v>
      </c>
      <c r="C53" s="213">
        <v>20000</v>
      </c>
      <c r="D53" s="728"/>
      <c r="E53" s="728"/>
      <c r="F53" s="271" t="s">
        <v>125</v>
      </c>
      <c r="J53" s="152"/>
    </row>
    <row r="54" spans="1:10" s="338" customFormat="1" ht="15.75" customHeight="1">
      <c r="A54" s="716">
        <v>45284</v>
      </c>
      <c r="B54" s="149" t="s">
        <v>105</v>
      </c>
      <c r="C54" s="213">
        <v>239</v>
      </c>
      <c r="D54" s="728"/>
      <c r="E54" s="728"/>
      <c r="F54" s="271" t="s">
        <v>105</v>
      </c>
      <c r="J54" s="152"/>
    </row>
    <row r="55" spans="1:10" s="338" customFormat="1" ht="15.75" customHeight="1">
      <c r="A55" s="716">
        <v>45286</v>
      </c>
      <c r="B55" s="149" t="s">
        <v>129</v>
      </c>
      <c r="C55" s="213">
        <v>10000</v>
      </c>
      <c r="D55" s="377"/>
      <c r="E55" s="377"/>
      <c r="F55" s="253" t="s">
        <v>126</v>
      </c>
      <c r="J55" s="152"/>
    </row>
    <row r="56" spans="1:10" s="338" customFormat="1" ht="15.75" customHeight="1">
      <c r="A56" s="737">
        <v>45287</v>
      </c>
      <c r="B56" s="738" t="s">
        <v>129</v>
      </c>
      <c r="C56" s="244">
        <v>5000</v>
      </c>
      <c r="D56" s="377"/>
      <c r="E56" s="739"/>
      <c r="F56" s="294" t="s">
        <v>124</v>
      </c>
      <c r="J56" s="152"/>
    </row>
    <row r="57" spans="1:10" s="338" customFormat="1" ht="15.75" customHeight="1">
      <c r="A57" s="727"/>
      <c r="B57" s="696" t="s">
        <v>291</v>
      </c>
      <c r="C57" s="729">
        <f>SUM(C53:C56)</f>
        <v>35239</v>
      </c>
      <c r="D57" s="750">
        <f>SUM(D53:D56)</f>
        <v>0</v>
      </c>
      <c r="E57" s="728"/>
      <c r="F57" s="248"/>
      <c r="J57" s="152"/>
    </row>
    <row r="58" spans="1:10" ht="17.25" thickBot="1">
      <c r="A58" s="376"/>
      <c r="B58" s="426" t="s">
        <v>292</v>
      </c>
      <c r="C58" s="427">
        <f>SUM(C4+C8+C12+C16+C20+C24+C30+C34+C38+C43+C48+C52+C57)</f>
        <v>1359172</v>
      </c>
      <c r="D58" s="427">
        <f>SUM(D4+D8+D12+D16+D20+D24+D30+D34+D38+D43+D48+D52+D57)</f>
        <v>945049</v>
      </c>
      <c r="E58" s="808">
        <f>C58-D58</f>
        <v>414123</v>
      </c>
      <c r="F58" s="365"/>
    </row>
    <row r="64" spans="1:10">
      <c r="D64" s="141" t="s">
        <v>647</v>
      </c>
    </row>
  </sheetData>
  <mergeCells count="1">
    <mergeCell ref="A1:F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7" fitToHeight="0" orientation="portrait" r:id="rId1"/>
  <ignoredErrors>
    <ignoredError sqref="C8:D8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85"/>
  <sheetViews>
    <sheetView topLeftCell="B3" zoomScaleNormal="100" workbookViewId="0">
      <selection activeCell="S63" sqref="S63"/>
    </sheetView>
  </sheetViews>
  <sheetFormatPr defaultRowHeight="16.5"/>
  <cols>
    <col min="1" max="1" width="0" style="338" hidden="1" customWidth="1"/>
    <col min="2" max="3" width="12.5" style="35" customWidth="1"/>
    <col min="4" max="4" width="13" style="36" customWidth="1"/>
    <col min="5" max="5" width="25.625" style="35" bestFit="1" customWidth="1"/>
    <col min="6" max="6" width="13.25" style="121" customWidth="1"/>
    <col min="7" max="7" width="15.25" style="35" bestFit="1" customWidth="1"/>
    <col min="8" max="10" width="9.375" bestFit="1" customWidth="1"/>
  </cols>
  <sheetData>
    <row r="1" spans="2:7" ht="36" customHeight="1">
      <c r="B1" s="957" t="s">
        <v>114</v>
      </c>
      <c r="C1" s="957"/>
      <c r="D1" s="957"/>
      <c r="E1" s="957"/>
      <c r="F1" s="957"/>
      <c r="G1" s="957"/>
    </row>
    <row r="2" spans="2:7" ht="23.25" customHeight="1" thickBot="1">
      <c r="B2" s="1124" t="s">
        <v>109</v>
      </c>
      <c r="C2" s="1124"/>
      <c r="D2" s="1124"/>
      <c r="E2" s="1124"/>
      <c r="F2" s="1124"/>
      <c r="G2" s="1124"/>
    </row>
    <row r="3" spans="2:7" ht="22.5" customHeight="1" thickBot="1">
      <c r="B3" s="298" t="s">
        <v>70</v>
      </c>
      <c r="C3" s="299" t="s">
        <v>95</v>
      </c>
      <c r="D3" s="744" t="s">
        <v>96</v>
      </c>
      <c r="E3" s="745" t="s">
        <v>97</v>
      </c>
      <c r="F3" s="417" t="s">
        <v>98</v>
      </c>
      <c r="G3" s="746" t="s">
        <v>99</v>
      </c>
    </row>
    <row r="4" spans="2:7" hidden="1">
      <c r="B4" s="455">
        <v>44571</v>
      </c>
      <c r="C4" s="407" t="s">
        <v>127</v>
      </c>
      <c r="D4" s="256"/>
      <c r="E4" s="352" t="s">
        <v>128</v>
      </c>
      <c r="F4" s="437">
        <v>20000</v>
      </c>
      <c r="G4" s="353" t="s">
        <v>129</v>
      </c>
    </row>
    <row r="5" spans="2:7" hidden="1">
      <c r="B5" s="53">
        <v>44586</v>
      </c>
      <c r="C5" s="351" t="s">
        <v>127</v>
      </c>
      <c r="D5" s="145"/>
      <c r="E5" s="149" t="s">
        <v>128</v>
      </c>
      <c r="F5" s="213">
        <v>10000</v>
      </c>
      <c r="G5" s="354" t="s">
        <v>129</v>
      </c>
    </row>
    <row r="6" spans="2:7" ht="17.25" hidden="1" thickBot="1">
      <c r="B6" s="27">
        <v>44588</v>
      </c>
      <c r="C6" s="355" t="s">
        <v>127</v>
      </c>
      <c r="D6" s="146"/>
      <c r="E6" s="356" t="s">
        <v>128</v>
      </c>
      <c r="F6" s="231">
        <v>5000</v>
      </c>
      <c r="G6" s="357" t="s">
        <v>129</v>
      </c>
    </row>
    <row r="7" spans="2:7" hidden="1">
      <c r="B7" s="455">
        <v>44602</v>
      </c>
      <c r="C7" s="407" t="s">
        <v>127</v>
      </c>
      <c r="D7" s="256"/>
      <c r="E7" s="352" t="s">
        <v>128</v>
      </c>
      <c r="F7" s="437">
        <v>20000</v>
      </c>
      <c r="G7" s="353" t="s">
        <v>129</v>
      </c>
    </row>
    <row r="8" spans="2:7" hidden="1">
      <c r="B8" s="53">
        <v>44617</v>
      </c>
      <c r="C8" s="351" t="s">
        <v>127</v>
      </c>
      <c r="D8" s="145"/>
      <c r="E8" s="149" t="s">
        <v>128</v>
      </c>
      <c r="F8" s="213">
        <v>10000</v>
      </c>
      <c r="G8" s="354" t="s">
        <v>129</v>
      </c>
    </row>
    <row r="9" spans="2:7" ht="17.25" hidden="1" thickBot="1">
      <c r="B9" s="27">
        <v>44620</v>
      </c>
      <c r="C9" s="355" t="s">
        <v>127</v>
      </c>
      <c r="D9" s="146"/>
      <c r="E9" s="356" t="s">
        <v>128</v>
      </c>
      <c r="F9" s="231">
        <v>5000</v>
      </c>
      <c r="G9" s="357" t="s">
        <v>129</v>
      </c>
    </row>
    <row r="10" spans="2:7" hidden="1">
      <c r="B10" s="455">
        <v>44630</v>
      </c>
      <c r="C10" s="407" t="s">
        <v>127</v>
      </c>
      <c r="D10" s="256"/>
      <c r="E10" s="352" t="s">
        <v>128</v>
      </c>
      <c r="F10" s="437">
        <v>20000</v>
      </c>
      <c r="G10" s="353" t="s">
        <v>129</v>
      </c>
    </row>
    <row r="11" spans="2:7" hidden="1">
      <c r="B11" s="53">
        <v>44645</v>
      </c>
      <c r="C11" s="351" t="s">
        <v>127</v>
      </c>
      <c r="D11" s="145"/>
      <c r="E11" s="149" t="s">
        <v>128</v>
      </c>
      <c r="F11" s="213">
        <v>10000</v>
      </c>
      <c r="G11" s="354" t="s">
        <v>129</v>
      </c>
    </row>
    <row r="12" spans="2:7" ht="17.25" hidden="1" thickBot="1">
      <c r="B12" s="53">
        <v>44648</v>
      </c>
      <c r="C12" s="378" t="s">
        <v>127</v>
      </c>
      <c r="D12" s="268"/>
      <c r="E12" s="209" t="s">
        <v>128</v>
      </c>
      <c r="F12" s="449">
        <v>5000</v>
      </c>
      <c r="G12" s="450" t="s">
        <v>129</v>
      </c>
    </row>
    <row r="13" spans="2:7" hidden="1">
      <c r="B13" s="317">
        <v>44662</v>
      </c>
      <c r="C13" s="407" t="s">
        <v>127</v>
      </c>
      <c r="D13" s="256"/>
      <c r="E13" s="352" t="s">
        <v>128</v>
      </c>
      <c r="F13" s="437">
        <v>20000</v>
      </c>
      <c r="G13" s="353" t="s">
        <v>129</v>
      </c>
    </row>
    <row r="14" spans="2:7" hidden="1">
      <c r="B14" s="211">
        <v>44665</v>
      </c>
      <c r="C14" s="351" t="s">
        <v>127</v>
      </c>
      <c r="D14" s="145"/>
      <c r="E14" s="149" t="s">
        <v>128</v>
      </c>
      <c r="F14" s="213">
        <v>2000000</v>
      </c>
      <c r="G14" s="354" t="s">
        <v>129</v>
      </c>
    </row>
    <row r="15" spans="2:7" hidden="1">
      <c r="B15" s="211">
        <v>44676</v>
      </c>
      <c r="C15" s="351" t="s">
        <v>127</v>
      </c>
      <c r="D15" s="145"/>
      <c r="E15" s="149" t="s">
        <v>128</v>
      </c>
      <c r="F15" s="213">
        <v>10000</v>
      </c>
      <c r="G15" s="354" t="s">
        <v>129</v>
      </c>
    </row>
    <row r="16" spans="2:7" ht="17.25" hidden="1" thickBot="1">
      <c r="B16" s="27">
        <v>44678</v>
      </c>
      <c r="C16" s="355" t="s">
        <v>127</v>
      </c>
      <c r="D16" s="146"/>
      <c r="E16" s="356" t="s">
        <v>128</v>
      </c>
      <c r="F16" s="231">
        <v>5000</v>
      </c>
      <c r="G16" s="357" t="s">
        <v>129</v>
      </c>
    </row>
    <row r="17" spans="2:7" hidden="1">
      <c r="B17" s="455">
        <v>44691</v>
      </c>
      <c r="C17" s="407" t="s">
        <v>127</v>
      </c>
      <c r="D17" s="256"/>
      <c r="E17" s="352" t="s">
        <v>128</v>
      </c>
      <c r="F17" s="437">
        <v>20000</v>
      </c>
      <c r="G17" s="353" t="s">
        <v>129</v>
      </c>
    </row>
    <row r="18" spans="2:7" hidden="1">
      <c r="B18" s="53">
        <v>44706</v>
      </c>
      <c r="C18" s="351" t="s">
        <v>127</v>
      </c>
      <c r="D18" s="145"/>
      <c r="E18" s="149" t="s">
        <v>128</v>
      </c>
      <c r="F18" s="213">
        <v>10000</v>
      </c>
      <c r="G18" s="354" t="s">
        <v>129</v>
      </c>
    </row>
    <row r="19" spans="2:7" ht="17.25" hidden="1" thickBot="1">
      <c r="B19" s="53">
        <v>44708</v>
      </c>
      <c r="C19" s="378" t="s">
        <v>127</v>
      </c>
      <c r="D19" s="268"/>
      <c r="E19" s="209" t="s">
        <v>128</v>
      </c>
      <c r="F19" s="449">
        <v>5000</v>
      </c>
      <c r="G19" s="450" t="s">
        <v>129</v>
      </c>
    </row>
    <row r="20" spans="2:7" hidden="1">
      <c r="B20" s="317">
        <v>44722</v>
      </c>
      <c r="C20" s="407" t="s">
        <v>127</v>
      </c>
      <c r="D20" s="256"/>
      <c r="E20" s="352" t="s">
        <v>128</v>
      </c>
      <c r="F20" s="437">
        <v>20000</v>
      </c>
      <c r="G20" s="353" t="s">
        <v>129</v>
      </c>
    </row>
    <row r="21" spans="2:7" s="338" customFormat="1" hidden="1">
      <c r="B21" s="211">
        <v>44738</v>
      </c>
      <c r="C21" s="351" t="s">
        <v>127</v>
      </c>
      <c r="D21" s="145"/>
      <c r="E21" s="149" t="s">
        <v>128</v>
      </c>
      <c r="F21" s="213">
        <v>521</v>
      </c>
      <c r="G21" s="354" t="s">
        <v>129</v>
      </c>
    </row>
    <row r="22" spans="2:7" hidden="1">
      <c r="B22" s="211">
        <v>44739</v>
      </c>
      <c r="C22" s="351" t="s">
        <v>127</v>
      </c>
      <c r="D22" s="145"/>
      <c r="E22" s="149" t="s">
        <v>128</v>
      </c>
      <c r="F22" s="213">
        <v>10000</v>
      </c>
      <c r="G22" s="354" t="s">
        <v>129</v>
      </c>
    </row>
    <row r="23" spans="2:7" ht="17.25" hidden="1" thickBot="1">
      <c r="B23" s="27">
        <v>44739</v>
      </c>
      <c r="C23" s="355" t="s">
        <v>127</v>
      </c>
      <c r="D23" s="146"/>
      <c r="E23" s="356" t="s">
        <v>128</v>
      </c>
      <c r="F23" s="231">
        <v>5000</v>
      </c>
      <c r="G23" s="357" t="s">
        <v>129</v>
      </c>
    </row>
    <row r="24" spans="2:7" hidden="1">
      <c r="B24" s="317">
        <v>44753</v>
      </c>
      <c r="C24" s="407" t="s">
        <v>127</v>
      </c>
      <c r="D24" s="256"/>
      <c r="E24" s="352" t="s">
        <v>128</v>
      </c>
      <c r="F24" s="437">
        <v>20000</v>
      </c>
      <c r="G24" s="353" t="s">
        <v>129</v>
      </c>
    </row>
    <row r="25" spans="2:7" hidden="1">
      <c r="B25" s="211">
        <v>44767</v>
      </c>
      <c r="C25" s="351" t="s">
        <v>127</v>
      </c>
      <c r="D25" s="145"/>
      <c r="E25" s="149" t="s">
        <v>128</v>
      </c>
      <c r="F25" s="213">
        <v>10000</v>
      </c>
      <c r="G25" s="354" t="s">
        <v>129</v>
      </c>
    </row>
    <row r="26" spans="2:7" ht="17.25" hidden="1" thickBot="1">
      <c r="B26" s="53">
        <v>44769</v>
      </c>
      <c r="C26" s="378" t="s">
        <v>127</v>
      </c>
      <c r="D26" s="268"/>
      <c r="E26" s="209" t="s">
        <v>128</v>
      </c>
      <c r="F26" s="449">
        <v>5000</v>
      </c>
      <c r="G26" s="450" t="s">
        <v>129</v>
      </c>
    </row>
    <row r="27" spans="2:7" hidden="1">
      <c r="B27" s="317">
        <v>44783</v>
      </c>
      <c r="C27" s="407" t="s">
        <v>127</v>
      </c>
      <c r="D27" s="256"/>
      <c r="E27" s="352" t="s">
        <v>128</v>
      </c>
      <c r="F27" s="437">
        <v>20000</v>
      </c>
      <c r="G27" s="353" t="s">
        <v>129</v>
      </c>
    </row>
    <row r="28" spans="2:7" hidden="1">
      <c r="B28" s="211">
        <v>44798</v>
      </c>
      <c r="C28" s="351" t="s">
        <v>127</v>
      </c>
      <c r="D28" s="145"/>
      <c r="E28" s="149" t="s">
        <v>128</v>
      </c>
      <c r="F28" s="213">
        <v>10000</v>
      </c>
      <c r="G28" s="354" t="s">
        <v>129</v>
      </c>
    </row>
    <row r="29" spans="2:7" ht="17.25" hidden="1" thickBot="1">
      <c r="B29" s="27">
        <v>44802</v>
      </c>
      <c r="C29" s="355" t="s">
        <v>127</v>
      </c>
      <c r="D29" s="146"/>
      <c r="E29" s="356" t="s">
        <v>128</v>
      </c>
      <c r="F29" s="231">
        <v>5000</v>
      </c>
      <c r="G29" s="357" t="s">
        <v>129</v>
      </c>
    </row>
    <row r="30" spans="2:7" hidden="1">
      <c r="B30" s="317">
        <v>44817</v>
      </c>
      <c r="C30" s="407" t="s">
        <v>127</v>
      </c>
      <c r="D30" s="256"/>
      <c r="E30" s="352" t="s">
        <v>128</v>
      </c>
      <c r="F30" s="437">
        <v>20000</v>
      </c>
      <c r="G30" s="353" t="s">
        <v>129</v>
      </c>
    </row>
    <row r="31" spans="2:7" hidden="1">
      <c r="B31" s="211">
        <v>44830</v>
      </c>
      <c r="C31" s="351" t="s">
        <v>127</v>
      </c>
      <c r="D31" s="145"/>
      <c r="E31" s="149" t="s">
        <v>128</v>
      </c>
      <c r="F31" s="213">
        <v>10000</v>
      </c>
      <c r="G31" s="354" t="s">
        <v>129</v>
      </c>
    </row>
    <row r="32" spans="2:7" ht="17.25" hidden="1" thickBot="1">
      <c r="B32" s="27">
        <v>44831</v>
      </c>
      <c r="C32" s="355" t="s">
        <v>127</v>
      </c>
      <c r="D32" s="146"/>
      <c r="E32" s="356" t="s">
        <v>128</v>
      </c>
      <c r="F32" s="231">
        <v>5000</v>
      </c>
      <c r="G32" s="357" t="s">
        <v>129</v>
      </c>
    </row>
    <row r="33" spans="2:7" hidden="1">
      <c r="B33" s="455">
        <v>44845</v>
      </c>
      <c r="C33" s="407" t="s">
        <v>127</v>
      </c>
      <c r="D33" s="256"/>
      <c r="E33" s="352" t="s">
        <v>128</v>
      </c>
      <c r="F33" s="437">
        <v>20000</v>
      </c>
      <c r="G33" s="353" t="s">
        <v>129</v>
      </c>
    </row>
    <row r="34" spans="2:7" hidden="1">
      <c r="B34" s="53">
        <v>44859</v>
      </c>
      <c r="C34" s="351" t="s">
        <v>127</v>
      </c>
      <c r="D34" s="145"/>
      <c r="E34" s="149" t="s">
        <v>128</v>
      </c>
      <c r="F34" s="213">
        <v>10000</v>
      </c>
      <c r="G34" s="354" t="s">
        <v>129</v>
      </c>
    </row>
    <row r="35" spans="2:7" ht="17.25" hidden="1" thickBot="1">
      <c r="B35" s="27">
        <v>44861</v>
      </c>
      <c r="C35" s="355" t="s">
        <v>127</v>
      </c>
      <c r="D35" s="146"/>
      <c r="E35" s="356" t="s">
        <v>128</v>
      </c>
      <c r="F35" s="231">
        <v>5000</v>
      </c>
      <c r="G35" s="357" t="s">
        <v>129</v>
      </c>
    </row>
    <row r="36" spans="2:7" hidden="1">
      <c r="B36" s="715">
        <v>44875</v>
      </c>
      <c r="C36" s="407" t="s">
        <v>127</v>
      </c>
      <c r="D36" s="256"/>
      <c r="E36" s="352" t="s">
        <v>128</v>
      </c>
      <c r="F36" s="437">
        <v>20000</v>
      </c>
      <c r="G36" s="353" t="s">
        <v>129</v>
      </c>
    </row>
    <row r="37" spans="2:7" hidden="1">
      <c r="B37" s="716">
        <v>44890</v>
      </c>
      <c r="C37" s="351" t="s">
        <v>127</v>
      </c>
      <c r="D37" s="145"/>
      <c r="E37" s="149" t="s">
        <v>128</v>
      </c>
      <c r="F37" s="213">
        <v>10000</v>
      </c>
      <c r="G37" s="354" t="s">
        <v>129</v>
      </c>
    </row>
    <row r="38" spans="2:7" ht="17.25" hidden="1" thickBot="1">
      <c r="B38" s="730">
        <v>44893</v>
      </c>
      <c r="C38" s="378" t="s">
        <v>127</v>
      </c>
      <c r="D38" s="268"/>
      <c r="E38" s="209" t="s">
        <v>128</v>
      </c>
      <c r="F38" s="449">
        <v>5000</v>
      </c>
      <c r="G38" s="450" t="s">
        <v>129</v>
      </c>
    </row>
    <row r="39" spans="2:7" hidden="1">
      <c r="B39" s="731">
        <v>44907</v>
      </c>
      <c r="C39" s="407" t="s">
        <v>127</v>
      </c>
      <c r="D39" s="256"/>
      <c r="E39" s="352" t="s">
        <v>128</v>
      </c>
      <c r="F39" s="437">
        <v>20000</v>
      </c>
      <c r="G39" s="353" t="s">
        <v>129</v>
      </c>
    </row>
    <row r="40" spans="2:7" hidden="1">
      <c r="B40" s="716">
        <v>44920</v>
      </c>
      <c r="C40" s="351" t="s">
        <v>127</v>
      </c>
      <c r="D40" s="145"/>
      <c r="E40" s="149" t="s">
        <v>128</v>
      </c>
      <c r="F40" s="213">
        <v>411</v>
      </c>
      <c r="G40" s="354" t="s">
        <v>129</v>
      </c>
    </row>
    <row r="41" spans="2:7" hidden="1">
      <c r="B41" s="716">
        <v>44921</v>
      </c>
      <c r="C41" s="351" t="s">
        <v>127</v>
      </c>
      <c r="D41" s="145"/>
      <c r="E41" s="149" t="s">
        <v>128</v>
      </c>
      <c r="F41" s="213">
        <v>10000</v>
      </c>
      <c r="G41" s="354" t="s">
        <v>129</v>
      </c>
    </row>
    <row r="42" spans="2:7" ht="17.25" hidden="1" thickBot="1">
      <c r="B42" s="717">
        <v>44922</v>
      </c>
      <c r="C42" s="355" t="s">
        <v>127</v>
      </c>
      <c r="D42" s="146"/>
      <c r="E42" s="356" t="s">
        <v>128</v>
      </c>
      <c r="F42" s="231">
        <v>5000</v>
      </c>
      <c r="G42" s="357" t="s">
        <v>129</v>
      </c>
    </row>
    <row r="43" spans="2:7" s="338" customFormat="1">
      <c r="B43" s="731">
        <v>44936</v>
      </c>
      <c r="C43" s="407" t="s">
        <v>127</v>
      </c>
      <c r="D43" s="256"/>
      <c r="E43" s="352" t="s">
        <v>128</v>
      </c>
      <c r="F43" s="437">
        <v>20000</v>
      </c>
      <c r="G43" s="353" t="s">
        <v>129</v>
      </c>
    </row>
    <row r="44" spans="2:7" s="338" customFormat="1">
      <c r="B44" s="716">
        <v>44951</v>
      </c>
      <c r="C44" s="351" t="s">
        <v>127</v>
      </c>
      <c r="D44" s="145"/>
      <c r="E44" s="149" t="s">
        <v>128</v>
      </c>
      <c r="F44" s="213">
        <v>10000</v>
      </c>
      <c r="G44" s="354" t="s">
        <v>129</v>
      </c>
    </row>
    <row r="45" spans="2:7" s="338" customFormat="1" ht="17.25" thickBot="1">
      <c r="B45" s="717">
        <v>44953</v>
      </c>
      <c r="C45" s="355" t="s">
        <v>127</v>
      </c>
      <c r="D45" s="146"/>
      <c r="E45" s="356" t="s">
        <v>128</v>
      </c>
      <c r="F45" s="231">
        <v>5000</v>
      </c>
      <c r="G45" s="357" t="s">
        <v>129</v>
      </c>
    </row>
    <row r="46" spans="2:7" s="338" customFormat="1">
      <c r="B46" s="747">
        <v>44967</v>
      </c>
      <c r="C46" s="748" t="s">
        <v>127</v>
      </c>
      <c r="D46" s="236"/>
      <c r="E46" s="738" t="s">
        <v>128</v>
      </c>
      <c r="F46" s="244">
        <v>20000</v>
      </c>
      <c r="G46" s="749" t="s">
        <v>129</v>
      </c>
    </row>
    <row r="47" spans="2:7" s="338" customFormat="1">
      <c r="B47" s="716">
        <v>44984</v>
      </c>
      <c r="C47" s="351" t="s">
        <v>127</v>
      </c>
      <c r="D47" s="145"/>
      <c r="E47" s="149" t="s">
        <v>128</v>
      </c>
      <c r="F47" s="213">
        <v>10000</v>
      </c>
      <c r="G47" s="354" t="s">
        <v>129</v>
      </c>
    </row>
    <row r="48" spans="2:7" s="338" customFormat="1" ht="17.25" thickBot="1">
      <c r="B48" s="717">
        <v>44984</v>
      </c>
      <c r="C48" s="355" t="s">
        <v>127</v>
      </c>
      <c r="D48" s="146"/>
      <c r="E48" s="356" t="s">
        <v>128</v>
      </c>
      <c r="F48" s="231">
        <v>5000</v>
      </c>
      <c r="G48" s="357" t="s">
        <v>129</v>
      </c>
    </row>
    <row r="49" spans="2:7" s="338" customFormat="1">
      <c r="B49" s="747">
        <v>44995</v>
      </c>
      <c r="C49" s="748" t="s">
        <v>127</v>
      </c>
      <c r="D49" s="236"/>
      <c r="E49" s="738" t="s">
        <v>128</v>
      </c>
      <c r="F49" s="244">
        <v>20000</v>
      </c>
      <c r="G49" s="749" t="s">
        <v>129</v>
      </c>
    </row>
    <row r="50" spans="2:7" s="338" customFormat="1">
      <c r="B50" s="716">
        <v>45012</v>
      </c>
      <c r="C50" s="351" t="s">
        <v>127</v>
      </c>
      <c r="D50" s="145"/>
      <c r="E50" s="149" t="s">
        <v>128</v>
      </c>
      <c r="F50" s="213">
        <v>10000</v>
      </c>
      <c r="G50" s="354" t="s">
        <v>129</v>
      </c>
    </row>
    <row r="51" spans="2:7" s="338" customFormat="1" ht="17.25" thickBot="1">
      <c r="B51" s="717">
        <v>45012</v>
      </c>
      <c r="C51" s="355" t="s">
        <v>127</v>
      </c>
      <c r="D51" s="146"/>
      <c r="E51" s="356" t="s">
        <v>128</v>
      </c>
      <c r="F51" s="231">
        <v>5000</v>
      </c>
      <c r="G51" s="357" t="s">
        <v>129</v>
      </c>
    </row>
    <row r="52" spans="2:7" s="338" customFormat="1">
      <c r="B52" s="747">
        <v>45026</v>
      </c>
      <c r="C52" s="748" t="s">
        <v>127</v>
      </c>
      <c r="D52" s="236"/>
      <c r="E52" s="738" t="s">
        <v>128</v>
      </c>
      <c r="F52" s="244">
        <v>20000</v>
      </c>
      <c r="G52" s="749" t="s">
        <v>129</v>
      </c>
    </row>
    <row r="53" spans="2:7" s="338" customFormat="1">
      <c r="B53" s="747">
        <v>45041</v>
      </c>
      <c r="C53" s="748" t="s">
        <v>239</v>
      </c>
      <c r="D53" s="236"/>
      <c r="E53" s="738" t="s">
        <v>784</v>
      </c>
      <c r="F53" s="244">
        <v>10000</v>
      </c>
      <c r="G53" s="749" t="s">
        <v>821</v>
      </c>
    </row>
    <row r="54" spans="2:7" s="338" customFormat="1" ht="17.25" thickBot="1">
      <c r="B54" s="717">
        <v>45043</v>
      </c>
      <c r="C54" s="355" t="s">
        <v>239</v>
      </c>
      <c r="D54" s="146"/>
      <c r="E54" s="356" t="s">
        <v>784</v>
      </c>
      <c r="F54" s="231">
        <v>5000</v>
      </c>
      <c r="G54" s="357" t="s">
        <v>821</v>
      </c>
    </row>
    <row r="55" spans="2:7" s="338" customFormat="1">
      <c r="B55" s="747">
        <v>45056</v>
      </c>
      <c r="C55" s="748" t="s">
        <v>239</v>
      </c>
      <c r="D55" s="236"/>
      <c r="E55" s="738" t="s">
        <v>784</v>
      </c>
      <c r="F55" s="244">
        <v>20000</v>
      </c>
      <c r="G55" s="749" t="s">
        <v>821</v>
      </c>
    </row>
    <row r="56" spans="2:7" s="338" customFormat="1">
      <c r="B56" s="716">
        <v>45071</v>
      </c>
      <c r="C56" s="351" t="s">
        <v>239</v>
      </c>
      <c r="D56" s="145"/>
      <c r="E56" s="149" t="s">
        <v>784</v>
      </c>
      <c r="F56" s="213">
        <v>10000</v>
      </c>
      <c r="G56" s="354" t="s">
        <v>821</v>
      </c>
    </row>
    <row r="57" spans="2:7" s="338" customFormat="1" ht="17.25" thickBot="1">
      <c r="B57" s="717">
        <v>45076</v>
      </c>
      <c r="C57" s="355" t="s">
        <v>239</v>
      </c>
      <c r="D57" s="146"/>
      <c r="E57" s="356" t="s">
        <v>784</v>
      </c>
      <c r="F57" s="231">
        <v>5000</v>
      </c>
      <c r="G57" s="357" t="s">
        <v>821</v>
      </c>
    </row>
    <row r="58" spans="2:7" s="338" customFormat="1">
      <c r="B58" s="747">
        <v>45089</v>
      </c>
      <c r="C58" s="748" t="s">
        <v>239</v>
      </c>
      <c r="D58" s="236"/>
      <c r="E58" s="738" t="s">
        <v>784</v>
      </c>
      <c r="F58" s="244">
        <v>20000</v>
      </c>
      <c r="G58" s="749" t="s">
        <v>821</v>
      </c>
    </row>
    <row r="59" spans="2:7" s="338" customFormat="1">
      <c r="B59" s="716">
        <v>45102</v>
      </c>
      <c r="C59" s="351" t="s">
        <v>239</v>
      </c>
      <c r="D59" s="145"/>
      <c r="E59" s="149" t="s">
        <v>784</v>
      </c>
      <c r="F59" s="213">
        <v>502</v>
      </c>
      <c r="G59" s="354" t="s">
        <v>842</v>
      </c>
    </row>
    <row r="60" spans="2:7" s="338" customFormat="1">
      <c r="B60" s="716">
        <v>45103</v>
      </c>
      <c r="C60" s="351" t="s">
        <v>239</v>
      </c>
      <c r="D60" s="145"/>
      <c r="E60" s="149" t="s">
        <v>784</v>
      </c>
      <c r="F60" s="213">
        <v>10000</v>
      </c>
      <c r="G60" s="354" t="s">
        <v>821</v>
      </c>
    </row>
    <row r="61" spans="2:7" s="338" customFormat="1" ht="17.25" thickBot="1">
      <c r="B61" s="717">
        <v>45104</v>
      </c>
      <c r="C61" s="355" t="s">
        <v>239</v>
      </c>
      <c r="D61" s="146"/>
      <c r="E61" s="356" t="s">
        <v>784</v>
      </c>
      <c r="F61" s="231">
        <v>5000</v>
      </c>
      <c r="G61" s="357" t="s">
        <v>821</v>
      </c>
    </row>
    <row r="62" spans="2:7" s="338" customFormat="1">
      <c r="B62" s="747">
        <v>45117</v>
      </c>
      <c r="C62" s="748" t="s">
        <v>239</v>
      </c>
      <c r="D62" s="236"/>
      <c r="E62" s="738" t="s">
        <v>784</v>
      </c>
      <c r="F62" s="244">
        <v>20000</v>
      </c>
      <c r="G62" s="749" t="s">
        <v>821</v>
      </c>
    </row>
    <row r="63" spans="2:7" s="338" customFormat="1">
      <c r="B63" s="716">
        <v>45132</v>
      </c>
      <c r="C63" s="351" t="s">
        <v>239</v>
      </c>
      <c r="D63" s="145"/>
      <c r="E63" s="149" t="s">
        <v>784</v>
      </c>
      <c r="F63" s="213">
        <v>10000</v>
      </c>
      <c r="G63" s="354" t="s">
        <v>821</v>
      </c>
    </row>
    <row r="64" spans="2:7" s="338" customFormat="1" ht="17.25" thickBot="1">
      <c r="B64" s="717">
        <v>45134</v>
      </c>
      <c r="C64" s="355" t="s">
        <v>239</v>
      </c>
      <c r="D64" s="146"/>
      <c r="E64" s="356" t="s">
        <v>784</v>
      </c>
      <c r="F64" s="231">
        <v>5000</v>
      </c>
      <c r="G64" s="357" t="s">
        <v>821</v>
      </c>
    </row>
    <row r="65" spans="2:7" s="338" customFormat="1">
      <c r="B65" s="747">
        <v>45148</v>
      </c>
      <c r="C65" s="748" t="s">
        <v>239</v>
      </c>
      <c r="D65" s="236"/>
      <c r="E65" s="738" t="s">
        <v>784</v>
      </c>
      <c r="F65" s="244">
        <v>20000</v>
      </c>
      <c r="G65" s="749" t="s">
        <v>821</v>
      </c>
    </row>
    <row r="66" spans="2:7" s="338" customFormat="1">
      <c r="B66" s="716">
        <v>45163</v>
      </c>
      <c r="C66" s="351" t="s">
        <v>239</v>
      </c>
      <c r="D66" s="145"/>
      <c r="E66" s="149" t="s">
        <v>784</v>
      </c>
      <c r="F66" s="213">
        <v>10000</v>
      </c>
      <c r="G66" s="354" t="s">
        <v>821</v>
      </c>
    </row>
    <row r="67" spans="2:7" s="338" customFormat="1" ht="17.25" thickBot="1">
      <c r="B67" s="717">
        <v>45166</v>
      </c>
      <c r="C67" s="355" t="s">
        <v>239</v>
      </c>
      <c r="D67" s="146"/>
      <c r="E67" s="356" t="s">
        <v>784</v>
      </c>
      <c r="F67" s="231">
        <v>5000</v>
      </c>
      <c r="G67" s="357" t="s">
        <v>821</v>
      </c>
    </row>
    <row r="68" spans="2:7" s="338" customFormat="1">
      <c r="B68" s="747">
        <v>45180</v>
      </c>
      <c r="C68" s="748" t="s">
        <v>239</v>
      </c>
      <c r="D68" s="236"/>
      <c r="E68" s="738" t="s">
        <v>784</v>
      </c>
      <c r="F68" s="244">
        <v>20000</v>
      </c>
      <c r="G68" s="749" t="s">
        <v>821</v>
      </c>
    </row>
    <row r="69" spans="2:7" s="338" customFormat="1">
      <c r="B69" s="716">
        <v>45194</v>
      </c>
      <c r="C69" s="351" t="s">
        <v>239</v>
      </c>
      <c r="D69" s="145"/>
      <c r="E69" s="149" t="s">
        <v>784</v>
      </c>
      <c r="F69" s="213">
        <v>10000</v>
      </c>
      <c r="G69" s="354" t="s">
        <v>821</v>
      </c>
    </row>
    <row r="70" spans="2:7" s="338" customFormat="1" ht="17.25" thickBot="1">
      <c r="B70" s="717">
        <v>45196</v>
      </c>
      <c r="C70" s="355" t="s">
        <v>239</v>
      </c>
      <c r="D70" s="146"/>
      <c r="E70" s="356" t="s">
        <v>784</v>
      </c>
      <c r="F70" s="231">
        <v>5000</v>
      </c>
      <c r="G70" s="357" t="s">
        <v>821</v>
      </c>
    </row>
    <row r="71" spans="2:7" s="338" customFormat="1">
      <c r="B71" s="747">
        <v>45209</v>
      </c>
      <c r="C71" s="748" t="s">
        <v>239</v>
      </c>
      <c r="D71" s="236"/>
      <c r="E71" s="738" t="s">
        <v>784</v>
      </c>
      <c r="F71" s="244">
        <v>20000</v>
      </c>
      <c r="G71" s="749" t="s">
        <v>821</v>
      </c>
    </row>
    <row r="72" spans="2:7" s="338" customFormat="1">
      <c r="B72" s="716">
        <v>45224</v>
      </c>
      <c r="C72" s="351" t="s">
        <v>239</v>
      </c>
      <c r="D72" s="145"/>
      <c r="E72" s="149" t="s">
        <v>784</v>
      </c>
      <c r="F72" s="213">
        <v>10000</v>
      </c>
      <c r="G72" s="354" t="s">
        <v>821</v>
      </c>
    </row>
    <row r="73" spans="2:7" s="338" customFormat="1" ht="17.25" thickBot="1">
      <c r="B73" s="717">
        <v>45226</v>
      </c>
      <c r="C73" s="355" t="s">
        <v>239</v>
      </c>
      <c r="D73" s="146"/>
      <c r="E73" s="356" t="s">
        <v>784</v>
      </c>
      <c r="F73" s="231">
        <v>5000</v>
      </c>
      <c r="G73" s="357" t="s">
        <v>821</v>
      </c>
    </row>
    <row r="74" spans="2:7" s="338" customFormat="1">
      <c r="B74" s="747">
        <v>45240</v>
      </c>
      <c r="C74" s="748" t="s">
        <v>239</v>
      </c>
      <c r="D74" s="236"/>
      <c r="E74" s="738" t="s">
        <v>784</v>
      </c>
      <c r="F74" s="244">
        <v>20000</v>
      </c>
      <c r="G74" s="749" t="s">
        <v>821</v>
      </c>
    </row>
    <row r="75" spans="2:7" s="338" customFormat="1">
      <c r="B75" s="716">
        <v>45257</v>
      </c>
      <c r="C75" s="351" t="s">
        <v>239</v>
      </c>
      <c r="D75" s="145"/>
      <c r="E75" s="149" t="s">
        <v>784</v>
      </c>
      <c r="F75" s="213">
        <v>10000</v>
      </c>
      <c r="G75" s="354" t="s">
        <v>821</v>
      </c>
    </row>
    <row r="76" spans="2:7" s="338" customFormat="1" ht="17.25" thickBot="1">
      <c r="B76" s="717">
        <v>45257</v>
      </c>
      <c r="C76" s="355" t="s">
        <v>239</v>
      </c>
      <c r="D76" s="146"/>
      <c r="E76" s="356" t="s">
        <v>784</v>
      </c>
      <c r="F76" s="231">
        <v>5000</v>
      </c>
      <c r="G76" s="357" t="s">
        <v>821</v>
      </c>
    </row>
    <row r="77" spans="2:7" s="338" customFormat="1">
      <c r="B77" s="747">
        <v>45271</v>
      </c>
      <c r="C77" s="748" t="s">
        <v>239</v>
      </c>
      <c r="D77" s="236"/>
      <c r="E77" s="738" t="s">
        <v>784</v>
      </c>
      <c r="F77" s="244">
        <v>20000</v>
      </c>
      <c r="G77" s="749" t="s">
        <v>821</v>
      </c>
    </row>
    <row r="78" spans="2:7" s="338" customFormat="1">
      <c r="B78" s="716">
        <v>45284</v>
      </c>
      <c r="C78" s="351" t="s">
        <v>239</v>
      </c>
      <c r="D78" s="145"/>
      <c r="E78" s="149" t="s">
        <v>784</v>
      </c>
      <c r="F78" s="213">
        <v>239</v>
      </c>
      <c r="G78" s="354" t="s">
        <v>494</v>
      </c>
    </row>
    <row r="79" spans="2:7" s="338" customFormat="1">
      <c r="B79" s="716">
        <v>45286</v>
      </c>
      <c r="C79" s="351" t="s">
        <v>239</v>
      </c>
      <c r="D79" s="145"/>
      <c r="E79" s="149" t="s">
        <v>784</v>
      </c>
      <c r="F79" s="213">
        <v>10000</v>
      </c>
      <c r="G79" s="354" t="s">
        <v>821</v>
      </c>
    </row>
    <row r="80" spans="2:7" s="338" customFormat="1" ht="17.25" thickBot="1">
      <c r="B80" s="717">
        <v>45287</v>
      </c>
      <c r="C80" s="355" t="s">
        <v>239</v>
      </c>
      <c r="D80" s="146"/>
      <c r="E80" s="356" t="s">
        <v>784</v>
      </c>
      <c r="F80" s="231">
        <v>5000</v>
      </c>
      <c r="G80" s="357" t="s">
        <v>821</v>
      </c>
    </row>
    <row r="85" spans="1:7">
      <c r="A85"/>
      <c r="B85" s="335"/>
      <c r="C85" s="335"/>
      <c r="E85" s="335"/>
      <c r="G85" s="335"/>
    </row>
  </sheetData>
  <mergeCells count="2">
    <mergeCell ref="B1:G1"/>
    <mergeCell ref="B2:G2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13</vt:i4>
      </vt:variant>
    </vt:vector>
  </HeadingPairs>
  <TitlesOfParts>
    <vt:vector size="27" baseType="lpstr">
      <vt:lpstr>o후원금(시설)</vt:lpstr>
      <vt:lpstr>o후원금(시설)세부내역</vt:lpstr>
      <vt:lpstr>o비지정후원금(시설)세입.세출</vt:lpstr>
      <vt:lpstr>o후원금(시설)사용결과</vt:lpstr>
      <vt:lpstr>o사용명세서</vt:lpstr>
      <vt:lpstr>o지정후원금(시설)세입.세출</vt:lpstr>
      <vt:lpstr>o지정후원금(시설)사용결과</vt:lpstr>
      <vt:lpstr>o지정사용명세서</vt:lpstr>
      <vt:lpstr>O물품(시설)</vt:lpstr>
      <vt:lpstr>O물품(시설)사용내역</vt:lpstr>
      <vt:lpstr>o후원금(법인)</vt:lpstr>
      <vt:lpstr>o후원금(법인)세부내역</vt:lpstr>
      <vt:lpstr>o후원금(법인)세입.세출</vt:lpstr>
      <vt:lpstr>o후원금(법인)사용결과</vt:lpstr>
      <vt:lpstr>o사용명세서!Print_Area</vt:lpstr>
      <vt:lpstr>'o후원금(법인)'!Print_Area</vt:lpstr>
      <vt:lpstr>'o후원금(법인)세부내역'!Print_Area</vt:lpstr>
      <vt:lpstr>'o후원금(시설)사용결과'!Print_Area</vt:lpstr>
      <vt:lpstr>'O물품(시설)'!Print_Titles</vt:lpstr>
      <vt:lpstr>'O물품(시설)사용내역'!Print_Titles</vt:lpstr>
      <vt:lpstr>'o비지정후원금(시설)세입.세출'!Print_Titles</vt:lpstr>
      <vt:lpstr>o사용명세서!Print_Titles</vt:lpstr>
      <vt:lpstr>'o지정후원금(시설)사용결과'!Print_Titles</vt:lpstr>
      <vt:lpstr>'o지정후원금(시설)세입.세출'!Print_Titles</vt:lpstr>
      <vt:lpstr>'o후원금(법인)사용결과'!Print_Titles</vt:lpstr>
      <vt:lpstr>'o후원금(법인)세입.세출'!Print_Titles</vt:lpstr>
      <vt:lpstr>'o후원금(시설)사용결과'!Print_Titles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com12</dc:creator>
  <cp:lastModifiedBy>김은정</cp:lastModifiedBy>
  <cp:lastPrinted>2024-03-07T05:18:55Z</cp:lastPrinted>
  <dcterms:created xsi:type="dcterms:W3CDTF">2014-04-10T23:41:48Z</dcterms:created>
  <dcterms:modified xsi:type="dcterms:W3CDTF">2024-03-12T05:06:37Z</dcterms:modified>
</cp:coreProperties>
</file>